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ONCEJO-1\Desktop\IMPOSITIVA-  TARIFARIA- PRESUPUESTARIA- REGIMEN DE CONTRATACIONES Y REMUNERACIONES. N\"/>
    </mc:Choice>
  </mc:AlternateContent>
  <xr:revisionPtr revIDLastSave="0" documentId="13_ncr:1_{8EAC2C29-CA19-49E2-94FB-41E99E6D05C0}" xr6:coauthVersionLast="38" xr6:coauthVersionMax="38" xr10:uidLastSave="{00000000-0000-0000-0000-000000000000}"/>
  <bookViews>
    <workbookView xWindow="0" yWindow="0" windowWidth="24000" windowHeight="9435" xr2:uid="{00000000-000D-0000-FFFF-FFFF00000000}"/>
  </bookViews>
  <sheets>
    <sheet name="page 1" sheetId="1" r:id="rId1"/>
  </sheets>
  <definedNames>
    <definedName name="_xlnm._FilterDatabase" localSheetId="0" hidden="1">'page 1'!$B$1:$M$185</definedName>
    <definedName name="_xlnm.Print_Area" localSheetId="0">'page 1'!$A$1:$J$210</definedName>
    <definedName name="_xlnm.Print_Titles" localSheetId="0">'page 1'!$1:$1</definedName>
  </definedNames>
  <calcPr calcId="162913"/>
</workbook>
</file>

<file path=xl/calcChain.xml><?xml version="1.0" encoding="utf-8"?>
<calcChain xmlns="http://schemas.openxmlformats.org/spreadsheetml/2006/main">
  <c r="F110" i="1" l="1"/>
  <c r="F33" i="1"/>
  <c r="F45" i="1"/>
  <c r="G32" i="1"/>
  <c r="G18" i="1"/>
  <c r="F119" i="1"/>
  <c r="G57" i="1"/>
  <c r="G78" i="1"/>
  <c r="H97" i="1"/>
  <c r="H121" i="1"/>
  <c r="I120" i="1" s="1"/>
  <c r="G129" i="1"/>
  <c r="H127" i="1" s="1"/>
  <c r="H157" i="1"/>
  <c r="H160" i="1"/>
  <c r="I156" i="1" s="1"/>
  <c r="I163" i="1"/>
  <c r="H173" i="1"/>
  <c r="H167" i="1"/>
  <c r="I166" i="1" s="1"/>
  <c r="H177" i="1"/>
  <c r="I183" i="1"/>
  <c r="I92" i="1"/>
  <c r="I88" i="1"/>
  <c r="G102" i="1"/>
  <c r="H79" i="1"/>
  <c r="H93" i="1"/>
  <c r="G83" i="1"/>
  <c r="H68" i="1"/>
  <c r="H54" i="1"/>
  <c r="G61" i="1"/>
  <c r="H60" i="1"/>
  <c r="I58" i="1" s="1"/>
  <c r="J162" i="1" l="1"/>
  <c r="G50" i="1" l="1"/>
  <c r="H72" i="1"/>
  <c r="I71" i="1" l="1"/>
  <c r="I126" i="1"/>
  <c r="F115" i="1"/>
  <c r="G108" i="1" s="1"/>
  <c r="H101" i="1" s="1"/>
  <c r="I96" i="1" s="1"/>
  <c r="J125" i="1" l="1"/>
  <c r="G25" i="1"/>
  <c r="F6" i="1"/>
  <c r="G5" i="1" s="1"/>
  <c r="E40" i="1" l="1"/>
  <c r="F39" i="1" s="1"/>
  <c r="G37" i="1" s="1"/>
  <c r="F14" i="1"/>
  <c r="G13" i="1" s="1"/>
  <c r="H4" i="1" s="1"/>
  <c r="I3" i="1" l="1"/>
  <c r="J2" i="1" s="1"/>
  <c r="H185" i="1"/>
  <c r="J91" i="1"/>
  <c r="J185" i="1" l="1"/>
  <c r="I185" i="1"/>
</calcChain>
</file>

<file path=xl/sharedStrings.xml><?xml version="1.0" encoding="utf-8"?>
<sst xmlns="http://schemas.openxmlformats.org/spreadsheetml/2006/main" count="376" uniqueCount="371">
  <si>
    <t>01.01.</t>
  </si>
  <si>
    <t>INGRESOS CORRIENTES</t>
  </si>
  <si>
    <t>01.01.01.</t>
  </si>
  <si>
    <t>INGRESOS TRIBUTARIOS</t>
  </si>
  <si>
    <t>01.01.01.01.</t>
  </si>
  <si>
    <t>INGRESOS TRIBUTARIOS DE JURIDICCION MUNICIPAL</t>
  </si>
  <si>
    <t>01.01.01.01.01.</t>
  </si>
  <si>
    <t>CONTRIBUCIONES QUE INCIDEN SOBRE INMUEBLE</t>
  </si>
  <si>
    <t>01.01.01.01.01.01.</t>
  </si>
  <si>
    <t>TASA POR SERVICIOS A LA PROPIEDAD</t>
  </si>
  <si>
    <t>01.01.01.01.01.01.01.</t>
  </si>
  <si>
    <t>01.01.01.01.01.01.02.</t>
  </si>
  <si>
    <t>TASA POR SERVICIOS A LA PROPIEDAD EJERC. ANTERIORES</t>
  </si>
  <si>
    <t>01.01.01.01.01.02.</t>
  </si>
  <si>
    <t>FONDO DE ASISTENCIA ECONOMICA F.U.P.E.U.</t>
  </si>
  <si>
    <t>01.01.01.01.01.03.</t>
  </si>
  <si>
    <t>FONDO DE ASISTENCIA ECONOMICA FUNDACION PARA EL DESARROLLO LOCAL</t>
  </si>
  <si>
    <t>01.01.01.01.01.04.</t>
  </si>
  <si>
    <t>FONDO ESPECIAL PARA INFRAESTRUCTURA</t>
  </si>
  <si>
    <t>01.01.01.01.01.05.</t>
  </si>
  <si>
    <t>01.01.01.01.02.</t>
  </si>
  <si>
    <t>CONTRIBUCIONES QUE INCIDEN SOBRE COMERCIO, INDUSTRIA Y SERVICIO</t>
  </si>
  <si>
    <t>01.01.01.01.02.01.</t>
  </si>
  <si>
    <t>CONTRIBUCION QUE INCIDEN SOBRE COMERCIO, INDUSTRIA Y SERVICIO</t>
  </si>
  <si>
    <t>01.01.01.01.02.01.01.</t>
  </si>
  <si>
    <t>01.01.01.01.02.01.02.</t>
  </si>
  <si>
    <t>CONTRIBUCION QUE INCIDEN SOBRE COMERCIO, INDUSTRIA Y SERVICIO EJER. ANTERIOR</t>
  </si>
  <si>
    <t>01.01.01.01.02.02.</t>
  </si>
  <si>
    <t>01.01.01.01.03.</t>
  </si>
  <si>
    <t>CONTRIBUCIONES QUE INCIDEN SOBRE ESPECTACULOS Y DIVERSIONES PUBLICAS</t>
  </si>
  <si>
    <t>01.01.01.01.03.01.</t>
  </si>
  <si>
    <t>CONTRIBUCION QUE INCIDEN SOBRE ESPECTACULOS Y DIVERSIONES PUBLICAS</t>
  </si>
  <si>
    <t>01.01.01.01.03.02.</t>
  </si>
  <si>
    <t>FONDO ADICIONAL SOBRE ESPECTACULOS Y DIVERSIONES PUBLICAS</t>
  </si>
  <si>
    <t>01.01.01.01.04.</t>
  </si>
  <si>
    <t>CONTRIBUCIONES QUE INCIDEN SOBRE OCUPACION DE LA VIA PUBLICA</t>
  </si>
  <si>
    <t>01.01.01.01.05.</t>
  </si>
  <si>
    <t>DERECHOS DE INSPECCION SANITARIA Y BROMATOLÓGICA</t>
  </si>
  <si>
    <t>01.01.01.01.06.</t>
  </si>
  <si>
    <t>CONTRIBUCIONES SOBRE FERIAS Y REMATES DE HACIENDA</t>
  </si>
  <si>
    <t>01.01.01.01.07.</t>
  </si>
  <si>
    <t>DERECHOS DE INSPECCION Y CONTRASTE DE PESAS Y MEDIDAS</t>
  </si>
  <si>
    <t>01.01.01.01.08.</t>
  </si>
  <si>
    <t>CONTRIBUCIONES SOBRE CEMENTERIOS</t>
  </si>
  <si>
    <t>01.01.01.01.08.01.</t>
  </si>
  <si>
    <t>01.01.01.01.08.02.</t>
  </si>
  <si>
    <t>CONTRIBUCIONES SOBRE CEMENTERIOS EJER. ANTERIORES</t>
  </si>
  <si>
    <t>01.01.01.01.09.</t>
  </si>
  <si>
    <t>CONTRIBUCIONES POR SORTEOS CON PREMIOS</t>
  </si>
  <si>
    <t>01.01.01.01.10.</t>
  </si>
  <si>
    <t>CONTRIBUCIONES QUE INCIDEN SOBRE LA PUBLICIDAD Y PROPAGANDA</t>
  </si>
  <si>
    <t>01.01.01.01.11.</t>
  </si>
  <si>
    <t>CONTRIBUCIONES POR OBRAS PRIVADAS, PARCELAMIENTOS E INFRAESTRUCTURA</t>
  </si>
  <si>
    <t>01.01.01.01.12.</t>
  </si>
  <si>
    <t>DERECHOS DE OFICINA</t>
  </si>
  <si>
    <t>01.01.01.01.13.</t>
  </si>
  <si>
    <t>CONTRIBUCIONES QUE INCIDEN SOBRE RODADOS</t>
  </si>
  <si>
    <t>01.01.01.01.13.01.</t>
  </si>
  <si>
    <t>01.01.01.01.13.01.01.</t>
  </si>
  <si>
    <t>01.01.01.01.13.01.02.</t>
  </si>
  <si>
    <t>01.01.01.01.13.02.</t>
  </si>
  <si>
    <t>01.01.01.01.14.</t>
  </si>
  <si>
    <t>CONTRIBUCION POR MEJORAS</t>
  </si>
  <si>
    <t>01.01.01.01.14.01.</t>
  </si>
  <si>
    <t>ALUMBRADO PUBLICO</t>
  </si>
  <si>
    <t>01.01.01.01.14.02.</t>
  </si>
  <si>
    <t>OBRA DE PAVIMENTO Y CORDON CUNETA</t>
  </si>
  <si>
    <t>01.01.01.01.14.02.01.</t>
  </si>
  <si>
    <t>CONTRIBUCION POR OBRA DE PAVIMENTO Y CORDON CUNETA</t>
  </si>
  <si>
    <t>01.01.01.01.14.02.01.01.</t>
  </si>
  <si>
    <t>01.01.01.01.14.02.01.02.</t>
  </si>
  <si>
    <t>CONTRIBUCION POR OBRA DE PAVIMENTO Y CORDON CUNETA EJERC. ANTERIORES</t>
  </si>
  <si>
    <t>01.01.01.01.14.02.02.</t>
  </si>
  <si>
    <t>01.01.01.01.14.03.</t>
  </si>
  <si>
    <t>OBRA DE GAS</t>
  </si>
  <si>
    <t>01.01.01.01.14.04.</t>
  </si>
  <si>
    <t>OBRA DE AGUA Y CLOACAS</t>
  </si>
  <si>
    <t>01.01.01.01.14.04.01.</t>
  </si>
  <si>
    <t>CONTRIBUCION POR OBRA DE AGUA Y CLOACAS</t>
  </si>
  <si>
    <t>01.01.01.01.14.04.02.</t>
  </si>
  <si>
    <t>FONDO RED DE AGUA Y CLOACAS</t>
  </si>
  <si>
    <t>01.01.01.01.14.05.</t>
  </si>
  <si>
    <t>MEJORAS VARIAS</t>
  </si>
  <si>
    <t>01.01.01.01.15.</t>
  </si>
  <si>
    <t>CONTRIBUCIONES QUE INCIDEN SOBRE ESPACIO AÉREO</t>
  </si>
  <si>
    <t>01.01.01.01.16.</t>
  </si>
  <si>
    <t>OTROS INGRESOS TRIBUTARIOS</t>
  </si>
  <si>
    <t>01.01.01.02.</t>
  </si>
  <si>
    <t>INGRESOS TRIBUTARIOS DE OTRAS JURIDICCIONES</t>
  </si>
  <si>
    <t>01.01.01.02.01.</t>
  </si>
  <si>
    <t>COPARTICIPACION DE IMPUESTOS EJERCICIO ACTUAL</t>
  </si>
  <si>
    <t>01.01.01.02.02.</t>
  </si>
  <si>
    <t>COPARTICIPACION DE IMPUESTOS EJERCICIO ANTERIOR</t>
  </si>
  <si>
    <t>01.01.01.02.03.</t>
  </si>
  <si>
    <t>OTRAS COPARTICIPACIONES</t>
  </si>
  <si>
    <t>01.01.02.</t>
  </si>
  <si>
    <t>INGRESOS NO TRIBUTARIOS</t>
  </si>
  <si>
    <t>01.01.02.01.</t>
  </si>
  <si>
    <t>MULTAS</t>
  </si>
  <si>
    <t>01.01.02.02.</t>
  </si>
  <si>
    <t>CONCESIONES</t>
  </si>
  <si>
    <t>01.01.02.02.01.</t>
  </si>
  <si>
    <t>CONCESION RED DE AGUA Y CLOACAS</t>
  </si>
  <si>
    <t>01.01.02.02.01.01.</t>
  </si>
  <si>
    <t>FONDO DE SANEAMIENTO</t>
  </si>
  <si>
    <t>01.01.02.02.01.02.</t>
  </si>
  <si>
    <t>FONDO DE EMERGENCIA RED DE AGUA Y CLOACAS</t>
  </si>
  <si>
    <t>01.01.02.02.02.</t>
  </si>
  <si>
    <t>CONCESION SERVICIO DE INSPECCION TECNICA VEHICULAR - ITV</t>
  </si>
  <si>
    <t>01.01.02.02.03.</t>
  </si>
  <si>
    <t>CONCESION TERMINAL DE OMNIBUS</t>
  </si>
  <si>
    <t>01.01.02.02.04.</t>
  </si>
  <si>
    <t>CONCESION DE PUESTOS EN EL SALON DE USOS MULTIPLES - SUM</t>
  </si>
  <si>
    <t>01.01.02.02.05.</t>
  </si>
  <si>
    <t>CONCESION NICHOS MUNICIPALES</t>
  </si>
  <si>
    <t>01.01.02.03.</t>
  </si>
  <si>
    <t>ALQUILERES</t>
  </si>
  <si>
    <t>01.01.02.03.01.</t>
  </si>
  <si>
    <t>ALQUILER MAQUINAS</t>
  </si>
  <si>
    <t>01.01.02.03.02.</t>
  </si>
  <si>
    <t>OTROS ALQUILERES</t>
  </si>
  <si>
    <t>01.01.03.</t>
  </si>
  <si>
    <t>VENTA DE BIENES Y SERVICIOS DE LA ADMINISTRACION PUBLICA</t>
  </si>
  <si>
    <t>01.01.03.01.</t>
  </si>
  <si>
    <t>VENTA DE BIENES</t>
  </si>
  <si>
    <t>01.01.03.01.01.</t>
  </si>
  <si>
    <t>VENTA DE CHAPAS, PRECINTOS Y CARNETS</t>
  </si>
  <si>
    <t>01.01.03.01.02.</t>
  </si>
  <si>
    <t>VENTA DE PLANTAS DE VIVERO</t>
  </si>
  <si>
    <t>01.01.03.01.03.</t>
  </si>
  <si>
    <t>VENTAS DE PLIEGOS</t>
  </si>
  <si>
    <t>01.01.03.01.04.</t>
  </si>
  <si>
    <t>ESTACIONAMIENTO CONTROLADO</t>
  </si>
  <si>
    <t>01.01.03.01.05.</t>
  </si>
  <si>
    <t>OTROS BIENES MUEBLES</t>
  </si>
  <si>
    <t>01.01.03.02.</t>
  </si>
  <si>
    <t>VENTA DE SERVICIOS</t>
  </si>
  <si>
    <t>01.01.03.02.01.</t>
  </si>
  <si>
    <t>TRANSPORTE PUBLICO</t>
  </si>
  <si>
    <t>01.01.03.02.02.</t>
  </si>
  <si>
    <t>POR SERVICIOS DE ASISTENCIA PUBLICA</t>
  </si>
  <si>
    <t>01.01.03.02.03.</t>
  </si>
  <si>
    <t>01.01.03.02.04.</t>
  </si>
  <si>
    <t>POR ACTIVIDADES DEPORTIVAS Y RECREATIVAS</t>
  </si>
  <si>
    <t>01.01.03.02.04.02.</t>
  </si>
  <si>
    <t>01.01.03.02.05.</t>
  </si>
  <si>
    <t>SERVICIOS POR LA UTILIZACION DEL PARQUE TAU</t>
  </si>
  <si>
    <t>01.01.03.02.06.</t>
  </si>
  <si>
    <t>OTROS SERVICIOS</t>
  </si>
  <si>
    <t>01.01.04.</t>
  </si>
  <si>
    <t>01.01.04.01.</t>
  </si>
  <si>
    <t>01.01.04.02.</t>
  </si>
  <si>
    <t>DIFERENCIAS DE COTIZACIÓN</t>
  </si>
  <si>
    <t>DEL SECTOR PRIVADO</t>
  </si>
  <si>
    <t>DONACIONES Y LEGADOS</t>
  </si>
  <si>
    <t>DEL SECTOR PUBLICO</t>
  </si>
  <si>
    <t>PROGRAMA PLAN NACER Y SUMAR</t>
  </si>
  <si>
    <t>PROGRAMA OFICINA DE EMPLEO</t>
  </si>
  <si>
    <t>DESCENTRALIZACION ADMINISTRATIVA - LEY 7850</t>
  </si>
  <si>
    <t>MULTAS POLICIA CAMINERA</t>
  </si>
  <si>
    <t>BOLETO EDUCATIVO GRATUITO</t>
  </si>
  <si>
    <t>FONDO DESTINADO A LA ASISTENCIA SOCIAL</t>
  </si>
  <si>
    <t>FONDO PARA EL MANTENIMIENTO DE EDIFICIOS ESCOLARES PROVINCIALES (FODEMEEP)</t>
  </si>
  <si>
    <t>01.02.</t>
  </si>
  <si>
    <t>INGRESOS DE CAPITAL</t>
  </si>
  <si>
    <t>01.02.01.</t>
  </si>
  <si>
    <t>RECURSOS PROPIOS DE CAPITAL</t>
  </si>
  <si>
    <t>01.02.01.01.</t>
  </si>
  <si>
    <t>VENTA DE INMUEBLES Y TERRENOS</t>
  </si>
  <si>
    <t>01.02.01.01.01.</t>
  </si>
  <si>
    <t>VENTA DE TERRENOS EN CEMENTERIOS</t>
  </si>
  <si>
    <t>01.02.01.01.02.</t>
  </si>
  <si>
    <t>OTROS BIENES INMUEBLES</t>
  </si>
  <si>
    <t>01.02.02.</t>
  </si>
  <si>
    <t>01.02.02.01.</t>
  </si>
  <si>
    <t>01.02.02.01.01.</t>
  </si>
  <si>
    <t>APORTES PROVINCIALES PARA OBRAS PUBLICAS</t>
  </si>
  <si>
    <t>OBRAS DE VIVIENDAS</t>
  </si>
  <si>
    <t>RECUPERACION DE PRESTAMOS DE LARGO PLAZO</t>
  </si>
  <si>
    <t>CUOTAS RECUPERO PLANES VIVIENDAS</t>
  </si>
  <si>
    <t>01.02.03.01.02.</t>
  </si>
  <si>
    <t>RECUPERO DE PRESTAMOS VARIOS</t>
  </si>
  <si>
    <t>01.03.</t>
  </si>
  <si>
    <t>FUENTES FINANCIERAS</t>
  </si>
  <si>
    <t>01.03.01.</t>
  </si>
  <si>
    <t>DISMINUCION DE OTROS ACTIVOS FINANCIEROS</t>
  </si>
  <si>
    <t>01.03.01.01.</t>
  </si>
  <si>
    <t>DE DISPONIBILIDADES</t>
  </si>
  <si>
    <t>01.03.01.01.01.</t>
  </si>
  <si>
    <t>01.03.01.01.02.</t>
  </si>
  <si>
    <t>01.03.01.01.02.01.</t>
  </si>
  <si>
    <t>01.03.01.01.02.02.</t>
  </si>
  <si>
    <t>01.03.01.01.02.03.</t>
  </si>
  <si>
    <t>01.03.01.01.02.04.</t>
  </si>
  <si>
    <t>01.03.01.01.02.05.</t>
  </si>
  <si>
    <t>01.03.01.01.02.06.</t>
  </si>
  <si>
    <t>01.03.01.01.02.07.</t>
  </si>
  <si>
    <t>01.03.01.01.02.08.</t>
  </si>
  <si>
    <t>01.03.02.</t>
  </si>
  <si>
    <t>OBTENCION DE PRESTAMOS U OTROS FINANCIAMIENTOS</t>
  </si>
  <si>
    <t>01.03.02.01.</t>
  </si>
  <si>
    <t>01.03.02.01.01.</t>
  </si>
  <si>
    <t>DE ORGANISMOS FINANCIEROS PRIVADOS</t>
  </si>
  <si>
    <t>01.03.02.01.02.</t>
  </si>
  <si>
    <t>PROGRAMA COOPERATIVO MUNICIPAL DE VIVIENDA PRO.CO.MU.VI.</t>
  </si>
  <si>
    <t>01.03.02.02.</t>
  </si>
  <si>
    <t>01.03.02.02.01.</t>
  </si>
  <si>
    <t>DE ORGANISMOS FINANCIEROS PUBLICOS</t>
  </si>
  <si>
    <t>01.04.</t>
  </si>
  <si>
    <t>NO CLASIFICADOS</t>
  </si>
  <si>
    <t>01.04.01.</t>
  </si>
  <si>
    <t>TRABAJOS PUBLICOS</t>
  </si>
  <si>
    <t>01.04.01.01.</t>
  </si>
  <si>
    <t>GARANTIA DE LICITACIONES</t>
  </si>
  <si>
    <t>01.04.01.02.</t>
  </si>
  <si>
    <t>OTRAS CUENTAS NO CLASIFICADAS</t>
  </si>
  <si>
    <t>01.04.02.</t>
  </si>
  <si>
    <t>CUENTAS DE ORDEN</t>
  </si>
  <si>
    <t>01.04.02.01.</t>
  </si>
  <si>
    <t>CAUSAS LABORALES</t>
  </si>
  <si>
    <t>01.04.02.01.01.</t>
  </si>
  <si>
    <t>RETENCION JUBILACION</t>
  </si>
  <si>
    <t>01.04.02.01.02.</t>
  </si>
  <si>
    <t>RETENCION APROSS</t>
  </si>
  <si>
    <t>01.04.02.01.03.</t>
  </si>
  <si>
    <t>RETENCION SEGURO DE VIDA</t>
  </si>
  <si>
    <t>01.04.02.01.04.</t>
  </si>
  <si>
    <t>RETENCION SINDICATOS</t>
  </si>
  <si>
    <t>01.04.02.01.05.</t>
  </si>
  <si>
    <t>RETENCIONES VARIAS</t>
  </si>
  <si>
    <t>01.04.02.02.</t>
  </si>
  <si>
    <t>CAUSAS IMPOSITIVAS</t>
  </si>
  <si>
    <t>01.04.02.02.01.</t>
  </si>
  <si>
    <t>RETENCION INGRESOS BRUTOS</t>
  </si>
  <si>
    <t>01.04.02.02.02.</t>
  </si>
  <si>
    <t>RETENCION IMPUESTO A LAS GANANCIAS</t>
  </si>
  <si>
    <t>01.04.02.02.03.</t>
  </si>
  <si>
    <t>RETENCION IMPUESTOS VARIOS</t>
  </si>
  <si>
    <t>01.04.02.03.</t>
  </si>
  <si>
    <t>OTROS</t>
  </si>
  <si>
    <t>01.04.02.03.01.</t>
  </si>
  <si>
    <t>DERECHO DE REDUCCION DE RESTOS</t>
  </si>
  <si>
    <t>01.04.02.03.02.</t>
  </si>
  <si>
    <t>DERECHO DE REGISTRO CIVIL</t>
  </si>
  <si>
    <t>01.04.02.03.03.</t>
  </si>
  <si>
    <t>HONORARIOS JUDICIALES</t>
  </si>
  <si>
    <t>01.04.02.03.04.</t>
  </si>
  <si>
    <t>01.04.03.</t>
  </si>
  <si>
    <t>CREDITO ADICIONAL PARA REFUERZO DE PARTIDAS</t>
  </si>
  <si>
    <t>01.04.03.01.</t>
  </si>
  <si>
    <t>CREDITO ADICIONAL PARA REFUERZO DE PARTIDAS NO CLASIFICADO</t>
  </si>
  <si>
    <t>TOTALES</t>
  </si>
  <si>
    <t>01.01.03.02.04.01</t>
  </si>
  <si>
    <t>FIESTA NACIONAL DE LA PELOTA DE FUTBOL</t>
  </si>
  <si>
    <t xml:space="preserve">TRANSFERENCIAS </t>
  </si>
  <si>
    <t xml:space="preserve">DEL SECTOR PUBLICO PROVINCIAL </t>
  </si>
  <si>
    <t xml:space="preserve">DEL SECTOR PUBLICO NACIONAL - </t>
  </si>
  <si>
    <t>FONDO MUNICIPIO SALUDABLE</t>
  </si>
  <si>
    <t>PUENTE CIRCUNVALACION OESTE</t>
  </si>
  <si>
    <t>FONDO DE DESARROLLO LOCAL</t>
  </si>
  <si>
    <t>PUENTE ESTE</t>
  </si>
  <si>
    <t>PLAN AURORA</t>
  </si>
  <si>
    <t>BANCOS</t>
  </si>
  <si>
    <t>CAJA</t>
  </si>
  <si>
    <t>PROGRAMA MUNICIPAL DE ACCESO A LA TIERRA</t>
  </si>
  <si>
    <t>RECUPERO VENTA RSU</t>
  </si>
  <si>
    <t>01.02.02.01.02.</t>
  </si>
  <si>
    <t>01.02.02.02.</t>
  </si>
  <si>
    <t>01.02.02.02.01.</t>
  </si>
  <si>
    <t>01.02.02.02.02.</t>
  </si>
  <si>
    <t>01.02.03.</t>
  </si>
  <si>
    <t>01.02.03.01.</t>
  </si>
  <si>
    <t>01.02.03.01.01.</t>
  </si>
  <si>
    <t>01.02.03.01.03.</t>
  </si>
  <si>
    <t>01.02.02.02.01.01.</t>
  </si>
  <si>
    <t>01.02.02.02.01.02.</t>
  </si>
  <si>
    <t>01.02.02.02.01.03.</t>
  </si>
  <si>
    <t>01.02.02.02.01.04.</t>
  </si>
  <si>
    <t>01.02.02.02.01.05.</t>
  </si>
  <si>
    <t>01.02.02.02.02.01.</t>
  </si>
  <si>
    <t>01.02.02.02.02.02.</t>
  </si>
  <si>
    <t>01.02.02.02.02.03.</t>
  </si>
  <si>
    <t>01.02.02.02.02.04.</t>
  </si>
  <si>
    <t>01.02.02.02.02.05.</t>
  </si>
  <si>
    <t>FONDO ESPECIAL HISTORICO / DES URB</t>
  </si>
  <si>
    <t>01.03.01.01.02.09.</t>
  </si>
  <si>
    <t>01.03.01.01.02.10.</t>
  </si>
  <si>
    <t>BANCO CORDOBA - CTA CTE N° 54/03</t>
  </si>
  <si>
    <t>BANCO CORDOBA- CTA CTE N° 192/8</t>
  </si>
  <si>
    <t>BANCO CORDOBA - CTA CTE N° 289/01</t>
  </si>
  <si>
    <t>BANCO CORDOBA - CTA CTE N° 291/04</t>
  </si>
  <si>
    <t>BANCO CORDOBA - CTA CTE N° 4442/06</t>
  </si>
  <si>
    <t>BANCO CORDOBA - CTA CTE N° 4512/02</t>
  </si>
  <si>
    <t>BANCO CORDOBA - CTA CTE N° 4513/09</t>
  </si>
  <si>
    <t>BANCO CORDOBA - CTA CTE N° 4942/01</t>
  </si>
  <si>
    <t>BANCO CORDOBA - CTA CTE N° 4951/03</t>
  </si>
  <si>
    <t>BANCO CORDOBA - CTA CTE N° 4963/6</t>
  </si>
  <si>
    <t>01.03.01.01.02.11</t>
  </si>
  <si>
    <t>BANCO CORDOBA - CTA CTE N° 4972/08</t>
  </si>
  <si>
    <t>BANCO GALICIA CTA N° 6145-278-5</t>
  </si>
  <si>
    <t>01.03.01.01.02.13.</t>
  </si>
  <si>
    <t>01.03.01.01.02.15.</t>
  </si>
  <si>
    <t>01.03.01.01.02.14.</t>
  </si>
  <si>
    <t>BANCO NACION CTA 16000164/16</t>
  </si>
  <si>
    <t>BANCO NACION CTA 160000519/1</t>
  </si>
  <si>
    <t>PLAZO FIJO - FONDO EMERGENCIA</t>
  </si>
  <si>
    <t>01.03.01.01.02.16.</t>
  </si>
  <si>
    <t>01.03.01.01.02.17.</t>
  </si>
  <si>
    <t>01.03.01.01.02.18.</t>
  </si>
  <si>
    <t>01.03.01.01.02.20.</t>
  </si>
  <si>
    <t>01.03.01.01.02.24.</t>
  </si>
  <si>
    <t>01.03.01.01.02.25.</t>
  </si>
  <si>
    <t>01.03.01.01.02.26.</t>
  </si>
  <si>
    <t>CODIGO</t>
  </si>
  <si>
    <t>CUENTA</t>
  </si>
  <si>
    <t>ITEM 1</t>
  </si>
  <si>
    <t>ITEM 2</t>
  </si>
  <si>
    <t>ITEM 3</t>
  </si>
  <si>
    <t>ITEM 4</t>
  </si>
  <si>
    <t>SUBTOTAL 1</t>
  </si>
  <si>
    <t>SUBTOTAL 2</t>
  </si>
  <si>
    <t>TOTAL</t>
  </si>
  <si>
    <t>01.04.02.03.05.</t>
  </si>
  <si>
    <t>CONTRIBUCION QUE INCIDEN SOBRE COMERCIO, INDUSTRIA Y SERVICIO 2019</t>
  </si>
  <si>
    <t>TASA POR SERVICIOS A LA PROPIEDAD 2019</t>
  </si>
  <si>
    <t>CONTRIBUCIONES SOBRE CEMENTERIOS 2019</t>
  </si>
  <si>
    <t>CONTRIBUCION POR OBRA DE PAVIMENTO Y CORDON CUNETA 2019</t>
  </si>
  <si>
    <t>01.03.01.01.02.12.</t>
  </si>
  <si>
    <t>01.03.01.01.02.19</t>
  </si>
  <si>
    <t>BANCO MACRO CTA N° 13/8</t>
  </si>
  <si>
    <t>01.03.01.01.02.21.</t>
  </si>
  <si>
    <t>01.03.01.01.02.22.</t>
  </si>
  <si>
    <t>BANCO NACION CTA 160200026/85</t>
  </si>
  <si>
    <t>BANCO NACION CTA ESPECIAL 1600110417/9</t>
  </si>
  <si>
    <t>01.03.01.01.02.23.</t>
  </si>
  <si>
    <t>M.T.E. y S.S. (P.I.L.) (Médicos Comunitarios)</t>
  </si>
  <si>
    <t xml:space="preserve">GESTION DE RECUPERO OBRAS SOCIAL </t>
  </si>
  <si>
    <t>01.02.02.02.02.08.</t>
  </si>
  <si>
    <t>OTRAS CUENTAS NO CLASIFICADAS*(ENTE DE COOPERACION RECIPROCA)</t>
  </si>
  <si>
    <t xml:space="preserve">CONTRIBUCIONES POR INSPECCION ELECTRO-MECANICA Y SUMINISTRO DE ENERGIA ELECTRICA </t>
  </si>
  <si>
    <t>CONTRIBUCIONES QUE INCIDEN SOBREB LAS CONEXIONES Y SUMINISTRO DE GAS NATURAL</t>
  </si>
  <si>
    <t>FONDO ESPEC.P/TRATAMIENTOS RSU Y SANEAMIENTO AMBIENTAL</t>
  </si>
  <si>
    <t>CONTRIBUCION AUTOMOTOR</t>
  </si>
  <si>
    <t>CONTRIBUCION AUTOMOTOR 2019</t>
  </si>
  <si>
    <t>CONTRIBUCION AUTOMOTOR EJERC. ANTERIORES</t>
  </si>
  <si>
    <t>01.01.01.01.16.01.</t>
  </si>
  <si>
    <t>01.01.01.01.16.02.</t>
  </si>
  <si>
    <t>01.01.01.01.16.03</t>
  </si>
  <si>
    <t>OTROS INGRESOS TRIBUTARIOS NO CLASIFICADOS EN OTRA PARTE</t>
  </si>
  <si>
    <t>RENDIMIENTOS DE FONDOS COMUNES DE INVERSIÓN Y RENTAS POR PLAZO FIJOS</t>
  </si>
  <si>
    <t>BANCO MACRO CTA N° 234809453307692</t>
  </si>
  <si>
    <t>PLAZO FIJO</t>
  </si>
  <si>
    <t xml:space="preserve">EVENTOS EDUCATIVOS Y CULTURALES DIVERSOS </t>
  </si>
  <si>
    <t>ACTIVIDADES DEPORTIVAS Y RECREATIVAS</t>
  </si>
  <si>
    <t xml:space="preserve">OPERACIONES  FINANCIERAS </t>
  </si>
  <si>
    <t>01.01.03.01.06.</t>
  </si>
  <si>
    <t>OTRAS TRANSFERENCIAS PRIVADAS</t>
  </si>
  <si>
    <t>01.02.02.01.03.</t>
  </si>
  <si>
    <t>OTROS FONDOS Y/O TRANSFERENCIAS NACIONALES</t>
  </si>
  <si>
    <t>01.02.02.02.02.06</t>
  </si>
  <si>
    <t>01.02.02.02.02.07.</t>
  </si>
  <si>
    <t>01.02.02.02.02.07.01.</t>
  </si>
  <si>
    <t>01.02.02.02.02.07.02.</t>
  </si>
  <si>
    <t>01.02.02.02.02.07.03.</t>
  </si>
  <si>
    <t>OTROS FONDOS Y/O TRANSFERENCIAS PROVINCIALES</t>
  </si>
  <si>
    <t>BANCO CORDOBA - CTA CTE N° 300086/01</t>
  </si>
  <si>
    <t>BANCO CORDOBA - CTA CTE N° 300089/02</t>
  </si>
  <si>
    <t>BANCO CORDOBA - CTA CTE N° 40000608</t>
  </si>
  <si>
    <t>BANCO CORDOBA - CTA CTE N° 250317/00</t>
  </si>
  <si>
    <t>BANCO CORDOBA - CTA CTE N° 300042/07</t>
  </si>
  <si>
    <t>FONDOS COMUNES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</si>
</sst>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€_-;\-* #,##0.00\ _€_-;_-* &quot;-&quot;??\ _€_-;_-@_-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color theme="1"/>
      <name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rgb="FFC5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6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top"/>
    </xf>
    <xf numFmtId="166" fontId="0" fillId="0" borderId="1" xfId="1" applyFont="1" applyBorder="1" applyAlignment="1">
      <alignment horizontal="left" vertical="top"/>
    </xf>
    <xf numFmtId="166" fontId="2" fillId="0" borderId="1" xfId="1" applyFont="1" applyBorder="1" applyAlignment="1">
      <alignment horizontal="left" vertical="top"/>
    </xf>
    <xf numFmtId="166" fontId="0" fillId="0" borderId="0" xfId="1" applyFont="1"/>
    <xf numFmtId="166" fontId="2" fillId="0" borderId="1" xfId="0" applyNumberFormat="1" applyFont="1" applyBorder="1" applyAlignment="1">
      <alignment horizontal="left" vertical="top"/>
    </xf>
    <xf numFmtId="166" fontId="3" fillId="0" borderId="1" xfId="1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166" fontId="6" fillId="2" borderId="1" xfId="1" applyFont="1" applyFill="1" applyBorder="1" applyAlignment="1">
      <alignment horizontal="left" vertical="top" wrapText="1"/>
    </xf>
    <xf numFmtId="0" fontId="0" fillId="0" borderId="0" xfId="0" applyFont="1"/>
    <xf numFmtId="0" fontId="0" fillId="0" borderId="1" xfId="0" applyFont="1" applyBorder="1" applyAlignment="1">
      <alignment horizontal="left" vertical="top"/>
    </xf>
    <xf numFmtId="165" fontId="7" fillId="0" borderId="0" xfId="3" applyFont="1"/>
    <xf numFmtId="43" fontId="0" fillId="0" borderId="0" xfId="0" applyNumberFormat="1" applyFont="1"/>
    <xf numFmtId="166" fontId="0" fillId="0" borderId="0" xfId="0" applyNumberFormat="1" applyFont="1"/>
    <xf numFmtId="0" fontId="3" fillId="0" borderId="1" xfId="0" applyFont="1" applyBorder="1" applyAlignment="1">
      <alignment horizontal="left" vertical="top"/>
    </xf>
    <xf numFmtId="0" fontId="0" fillId="0" borderId="0" xfId="0" applyFont="1" applyFill="1" applyBorder="1"/>
    <xf numFmtId="165" fontId="0" fillId="0" borderId="0" xfId="0" applyNumberFormat="1" applyFont="1"/>
    <xf numFmtId="166" fontId="5" fillId="4" borderId="1" xfId="1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166" fontId="5" fillId="4" borderId="1" xfId="0" applyNumberFormat="1" applyFont="1" applyFill="1" applyBorder="1" applyAlignment="1">
      <alignment horizontal="left" vertical="top"/>
    </xf>
    <xf numFmtId="166" fontId="5" fillId="4" borderId="1" xfId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</cellXfs>
  <cellStyles count="6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Porcentaje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65240</xdr:colOff>
      <xdr:row>42</xdr:row>
      <xdr:rowOff>136738</xdr:rowOff>
    </xdr:from>
    <xdr:to>
      <xdr:col>0</xdr:col>
      <xdr:colOff>1070074</xdr:colOff>
      <xdr:row>48</xdr:row>
      <xdr:rowOff>69155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2578" y="7664160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231375</xdr:colOff>
      <xdr:row>3</xdr:row>
      <xdr:rowOff>156578</xdr:rowOff>
    </xdr:from>
    <xdr:to>
      <xdr:col>0</xdr:col>
      <xdr:colOff>905780</xdr:colOff>
      <xdr:row>44</xdr:row>
      <xdr:rowOff>21788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2926116" y="4083898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61064</xdr:colOff>
      <xdr:row>101</xdr:row>
      <xdr:rowOff>67326</xdr:rowOff>
    </xdr:from>
    <xdr:to>
      <xdr:col>0</xdr:col>
      <xdr:colOff>1065898</xdr:colOff>
      <xdr:row>107</xdr:row>
      <xdr:rowOff>847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8402" y="18111392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227199</xdr:colOff>
      <xdr:row>64</xdr:row>
      <xdr:rowOff>87166</xdr:rowOff>
    </xdr:from>
    <xdr:to>
      <xdr:col>0</xdr:col>
      <xdr:colOff>901604</xdr:colOff>
      <xdr:row>102</xdr:row>
      <xdr:rowOff>122000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2930292" y="14531130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82987</xdr:colOff>
      <xdr:row>157</xdr:row>
      <xdr:rowOff>89247</xdr:rowOff>
    </xdr:from>
    <xdr:to>
      <xdr:col>0</xdr:col>
      <xdr:colOff>1087821</xdr:colOff>
      <xdr:row>163</xdr:row>
      <xdr:rowOff>21666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0325" y="28480334"/>
          <a:ext cx="950157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249122</xdr:colOff>
      <xdr:row>119</xdr:row>
      <xdr:rowOff>109088</xdr:rowOff>
    </xdr:from>
    <xdr:to>
      <xdr:col>0</xdr:col>
      <xdr:colOff>923527</xdr:colOff>
      <xdr:row>158</xdr:row>
      <xdr:rowOff>143921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2908369" y="24900072"/>
          <a:ext cx="6989388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91860</xdr:colOff>
      <xdr:row>216</xdr:row>
      <xdr:rowOff>48220</xdr:rowOff>
    </xdr:from>
    <xdr:to>
      <xdr:col>0</xdr:col>
      <xdr:colOff>1096694</xdr:colOff>
      <xdr:row>221</xdr:row>
      <xdr:rowOff>19781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32246" y="37845897"/>
          <a:ext cx="924061" cy="1004834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257995</xdr:colOff>
      <xdr:row>181</xdr:row>
      <xdr:rowOff>18151</xdr:rowOff>
    </xdr:from>
    <xdr:to>
      <xdr:col>0</xdr:col>
      <xdr:colOff>932400</xdr:colOff>
      <xdr:row>217</xdr:row>
      <xdr:rowOff>76798</xdr:rowOff>
    </xdr:to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 rot="16200000">
          <a:off x="-2815501" y="34357460"/>
          <a:ext cx="6821397" cy="6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vert270" wrap="square" lIns="0" tIns="0" rIns="0" bIns="0" anchor="ctr" anchorCtr="0" upright="1">
          <a:noAutofit/>
        </a:bodyPr>
        <a:lstStyle/>
        <a:p>
          <a:pPr marL="12700" marR="0" lvl="0" indent="0" algn="ctr" defTabSz="91440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Concejo Deliberante de laCiud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a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d de</a:t>
          </a:r>
          <a:r>
            <a:rPr kumimoji="0" lang="es-AR" sz="3600" b="0" i="0" u="none" strike="noStrike" kern="0" cap="none" spc="-2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15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B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ell</a:t>
          </a:r>
          <a:r>
            <a:rPr kumimoji="0" lang="es-AR" sz="3600" b="0" i="0" u="none" strike="noStrike" kern="0" cap="none" spc="-5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 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V</a:t>
          </a:r>
          <a:r>
            <a:rPr kumimoji="0" lang="es-AR" sz="3600" b="0" i="0" u="none" strike="noStrike" kern="0" cap="none" spc="1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i</a:t>
          </a:r>
          <a:r>
            <a:rPr kumimoji="0" lang="es-AR" sz="3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Edwardian Script ITC" panose="030303020407070D0804" pitchFamily="66" charset="0"/>
              <a:ea typeface="Edwardian Script ITC" panose="030303020407070D0804" pitchFamily="66" charset="0"/>
              <a:cs typeface="Edwardian Script ITC" panose="030303020407070D0804" pitchFamily="66" charset="0"/>
            </a:rPr>
            <a:t>lle</a:t>
          </a:r>
          <a:endParaRPr kumimoji="0" lang="es-A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89"/>
  <sheetViews>
    <sheetView tabSelected="1" topLeftCell="D175" zoomScale="80" zoomScaleNormal="80" workbookViewId="0">
      <selection activeCell="F96" sqref="F96"/>
    </sheetView>
  </sheetViews>
  <sheetFormatPr baseColWidth="10" defaultColWidth="9.140625" defaultRowHeight="15"/>
  <cols>
    <col min="1" max="1" width="17.28515625" style="9" customWidth="1"/>
    <col min="2" max="2" width="21.85546875" style="9" bestFit="1" customWidth="1"/>
    <col min="3" max="3" width="117.7109375" style="9" bestFit="1" customWidth="1"/>
    <col min="4" max="4" width="16.140625" style="9" bestFit="1" customWidth="1"/>
    <col min="5" max="5" width="20.28515625" style="4" customWidth="1"/>
    <col min="6" max="6" width="19.7109375" style="4" customWidth="1"/>
    <col min="7" max="7" width="18.7109375" style="4" bestFit="1" customWidth="1"/>
    <col min="8" max="9" width="18.42578125" style="9" bestFit="1" customWidth="1"/>
    <col min="10" max="10" width="21.28515625" style="9" bestFit="1" customWidth="1"/>
    <col min="11" max="11" width="9.140625" style="9"/>
    <col min="12" max="13" width="17.85546875" style="9" bestFit="1" customWidth="1"/>
    <col min="14" max="14" width="15.85546875" style="9" bestFit="1" customWidth="1"/>
    <col min="15" max="15" width="17.85546875" style="9" bestFit="1" customWidth="1"/>
    <col min="16" max="16384" width="9.140625" style="9"/>
  </cols>
  <sheetData>
    <row r="1" spans="2:15" ht="33.950000000000003" customHeight="1">
      <c r="B1" s="7" t="s">
        <v>313</v>
      </c>
      <c r="C1" s="7" t="s">
        <v>314</v>
      </c>
      <c r="D1" s="7" t="s">
        <v>315</v>
      </c>
      <c r="E1" s="8" t="s">
        <v>316</v>
      </c>
      <c r="F1" s="8" t="s">
        <v>317</v>
      </c>
      <c r="G1" s="8" t="s">
        <v>318</v>
      </c>
      <c r="H1" s="7" t="s">
        <v>319</v>
      </c>
      <c r="I1" s="7" t="s">
        <v>320</v>
      </c>
      <c r="J1" s="7" t="s">
        <v>321</v>
      </c>
      <c r="O1" s="15"/>
    </row>
    <row r="2" spans="2:15" ht="14.1" customHeight="1">
      <c r="B2" s="1" t="s">
        <v>0</v>
      </c>
      <c r="C2" s="14" t="s">
        <v>1</v>
      </c>
      <c r="D2" s="10"/>
      <c r="E2" s="2"/>
      <c r="F2" s="2"/>
      <c r="G2" s="2"/>
      <c r="H2" s="10"/>
      <c r="I2" s="10"/>
      <c r="J2" s="5">
        <f>+I3+I58+I71+I88</f>
        <v>623379458.25999999</v>
      </c>
      <c r="L2" s="11"/>
      <c r="M2" s="11"/>
      <c r="N2" s="11"/>
      <c r="O2" s="11"/>
    </row>
    <row r="3" spans="2:15" ht="14.1" customHeight="1">
      <c r="B3" s="1" t="s">
        <v>2</v>
      </c>
      <c r="C3" s="14" t="s">
        <v>3</v>
      </c>
      <c r="D3" s="10"/>
      <c r="E3" s="2"/>
      <c r="F3" s="2"/>
      <c r="G3" s="2"/>
      <c r="H3" s="10"/>
      <c r="I3" s="5">
        <f>+H4+H54</f>
        <v>594121458.25999999</v>
      </c>
      <c r="J3" s="10"/>
      <c r="L3" s="11"/>
      <c r="M3" s="11"/>
      <c r="N3" s="11"/>
      <c r="O3" s="11"/>
    </row>
    <row r="4" spans="2:15" ht="14.1" customHeight="1">
      <c r="B4" s="1" t="s">
        <v>4</v>
      </c>
      <c r="C4" s="14" t="s">
        <v>5</v>
      </c>
      <c r="D4" s="10"/>
      <c r="E4" s="2"/>
      <c r="F4" s="2"/>
      <c r="G4" s="2"/>
      <c r="H4" s="5">
        <f>SUM(G5:G50)</f>
        <v>324500000</v>
      </c>
      <c r="I4" s="10"/>
      <c r="J4" s="10"/>
      <c r="L4" s="11"/>
      <c r="M4" s="11"/>
      <c r="N4" s="11"/>
      <c r="O4" s="11"/>
    </row>
    <row r="5" spans="2:15" ht="14.1" customHeight="1">
      <c r="B5" s="1" t="s">
        <v>6</v>
      </c>
      <c r="C5" s="14" t="s">
        <v>7</v>
      </c>
      <c r="D5" s="10"/>
      <c r="E5" s="2"/>
      <c r="F5" s="2"/>
      <c r="G5" s="3">
        <f>+F6+F9+F10+F11+F12</f>
        <v>138780000</v>
      </c>
      <c r="H5" s="10"/>
      <c r="I5" s="10"/>
      <c r="J5" s="10"/>
      <c r="L5" s="11"/>
      <c r="M5" s="11"/>
      <c r="N5" s="11"/>
      <c r="O5" s="11"/>
    </row>
    <row r="6" spans="2:15" ht="14.1" customHeight="1">
      <c r="B6" s="1" t="s">
        <v>8</v>
      </c>
      <c r="C6" s="14" t="s">
        <v>9</v>
      </c>
      <c r="D6" s="10"/>
      <c r="E6" s="2"/>
      <c r="F6" s="3">
        <f>SUM(E7+E8)</f>
        <v>116900000</v>
      </c>
      <c r="G6" s="2"/>
      <c r="H6" s="10"/>
      <c r="I6" s="10"/>
      <c r="J6" s="10"/>
      <c r="L6" s="11"/>
      <c r="M6" s="11"/>
      <c r="N6" s="11"/>
      <c r="O6" s="11"/>
    </row>
    <row r="7" spans="2:15" ht="14.1" customHeight="1">
      <c r="B7" s="18" t="s">
        <v>10</v>
      </c>
      <c r="C7" s="18" t="s">
        <v>324</v>
      </c>
      <c r="D7" s="18"/>
      <c r="E7" s="17">
        <v>70900000</v>
      </c>
      <c r="F7" s="17"/>
      <c r="G7" s="17"/>
      <c r="H7" s="18"/>
      <c r="I7" s="18"/>
      <c r="J7" s="18"/>
      <c r="L7" s="11"/>
      <c r="M7" s="11"/>
      <c r="N7" s="11"/>
      <c r="O7" s="11"/>
    </row>
    <row r="8" spans="2:15" ht="14.1" customHeight="1">
      <c r="B8" s="18" t="s">
        <v>11</v>
      </c>
      <c r="C8" s="18" t="s">
        <v>12</v>
      </c>
      <c r="D8" s="18"/>
      <c r="E8" s="17">
        <v>46000000</v>
      </c>
      <c r="F8" s="17"/>
      <c r="G8" s="17"/>
      <c r="H8" s="18"/>
      <c r="I8" s="18"/>
      <c r="J8" s="18"/>
      <c r="L8" s="11"/>
      <c r="M8" s="11"/>
      <c r="N8" s="11"/>
      <c r="O8" s="11"/>
    </row>
    <row r="9" spans="2:15" ht="14.1" customHeight="1">
      <c r="B9" s="18" t="s">
        <v>13</v>
      </c>
      <c r="C9" s="18" t="s">
        <v>14</v>
      </c>
      <c r="D9" s="18"/>
      <c r="E9" s="17"/>
      <c r="F9" s="17">
        <v>1300000</v>
      </c>
      <c r="G9" s="17"/>
      <c r="H9" s="18"/>
      <c r="I9" s="18"/>
      <c r="J9" s="18"/>
      <c r="L9" s="11"/>
      <c r="M9" s="11"/>
      <c r="N9" s="11"/>
      <c r="O9" s="11"/>
    </row>
    <row r="10" spans="2:15" ht="14.1" customHeight="1">
      <c r="B10" s="18" t="s">
        <v>15</v>
      </c>
      <c r="C10" s="18" t="s">
        <v>16</v>
      </c>
      <c r="D10" s="18"/>
      <c r="E10" s="17"/>
      <c r="F10" s="17">
        <v>780000</v>
      </c>
      <c r="G10" s="17"/>
      <c r="H10" s="18"/>
      <c r="I10" s="18"/>
      <c r="J10" s="18"/>
      <c r="L10" s="11"/>
      <c r="M10" s="11"/>
      <c r="N10" s="11"/>
      <c r="O10" s="11"/>
    </row>
    <row r="11" spans="2:15" ht="14.1" customHeight="1">
      <c r="B11" s="18" t="s">
        <v>17</v>
      </c>
      <c r="C11" s="18" t="s">
        <v>18</v>
      </c>
      <c r="D11" s="18"/>
      <c r="E11" s="17"/>
      <c r="F11" s="17">
        <v>14800000</v>
      </c>
      <c r="G11" s="17"/>
      <c r="H11" s="18"/>
      <c r="I11" s="18"/>
      <c r="J11" s="18"/>
      <c r="L11" s="11"/>
      <c r="M11" s="11"/>
      <c r="N11" s="11"/>
      <c r="O11" s="11"/>
    </row>
    <row r="12" spans="2:15" ht="14.1" customHeight="1">
      <c r="B12" s="18" t="s">
        <v>19</v>
      </c>
      <c r="C12" s="18" t="s">
        <v>341</v>
      </c>
      <c r="D12" s="18"/>
      <c r="E12" s="17"/>
      <c r="F12" s="17">
        <v>5000000</v>
      </c>
      <c r="G12" s="17"/>
      <c r="H12" s="18"/>
      <c r="I12" s="18"/>
      <c r="J12" s="18"/>
      <c r="L12" s="11"/>
      <c r="M12" s="11"/>
      <c r="N12" s="11"/>
      <c r="O12" s="11"/>
    </row>
    <row r="13" spans="2:15" ht="14.1" customHeight="1">
      <c r="B13" s="18" t="s">
        <v>20</v>
      </c>
      <c r="C13" s="19" t="s">
        <v>21</v>
      </c>
      <c r="D13" s="18"/>
      <c r="E13" s="17"/>
      <c r="F13" s="17"/>
      <c r="G13" s="17">
        <f>+F14+F17</f>
        <v>74400000</v>
      </c>
      <c r="H13" s="18"/>
      <c r="I13" s="18"/>
      <c r="J13" s="18"/>
      <c r="L13" s="11"/>
      <c r="M13" s="11"/>
      <c r="N13" s="11"/>
      <c r="O13" s="11"/>
    </row>
    <row r="14" spans="2:15" ht="14.1" customHeight="1">
      <c r="B14" s="18" t="s">
        <v>22</v>
      </c>
      <c r="C14" s="19" t="s">
        <v>23</v>
      </c>
      <c r="D14" s="18"/>
      <c r="E14" s="17"/>
      <c r="F14" s="17">
        <f>+E15+E16</f>
        <v>71900000</v>
      </c>
      <c r="G14" s="17"/>
      <c r="H14" s="18"/>
      <c r="I14" s="18"/>
      <c r="J14" s="18"/>
      <c r="L14" s="11"/>
      <c r="M14" s="11"/>
      <c r="N14" s="11"/>
      <c r="O14" s="11"/>
    </row>
    <row r="15" spans="2:15" ht="14.1" customHeight="1">
      <c r="B15" s="18" t="s">
        <v>24</v>
      </c>
      <c r="C15" s="18" t="s">
        <v>323</v>
      </c>
      <c r="D15" s="18"/>
      <c r="E15" s="17">
        <v>52100000</v>
      </c>
      <c r="F15" s="17"/>
      <c r="G15" s="17"/>
      <c r="H15" s="18"/>
      <c r="I15" s="18"/>
      <c r="J15" s="18"/>
      <c r="L15" s="11"/>
      <c r="M15" s="11"/>
      <c r="N15" s="11"/>
      <c r="O15" s="11"/>
    </row>
    <row r="16" spans="2:15" ht="14.1" customHeight="1">
      <c r="B16" s="18" t="s">
        <v>25</v>
      </c>
      <c r="C16" s="18" t="s">
        <v>26</v>
      </c>
      <c r="D16" s="18"/>
      <c r="E16" s="17">
        <v>19800000</v>
      </c>
      <c r="F16" s="17"/>
      <c r="G16" s="17"/>
      <c r="H16" s="18"/>
      <c r="I16" s="18"/>
      <c r="J16" s="18"/>
      <c r="L16" s="11"/>
      <c r="M16" s="11"/>
      <c r="N16" s="11"/>
      <c r="O16" s="11"/>
    </row>
    <row r="17" spans="2:15" ht="14.1" customHeight="1">
      <c r="B17" s="18" t="s">
        <v>27</v>
      </c>
      <c r="C17" s="18" t="s">
        <v>284</v>
      </c>
      <c r="D17" s="18"/>
      <c r="E17" s="17"/>
      <c r="F17" s="17">
        <v>2500000</v>
      </c>
      <c r="G17" s="17"/>
      <c r="H17" s="18"/>
      <c r="I17" s="18"/>
      <c r="J17" s="18"/>
      <c r="L17" s="11"/>
      <c r="M17" s="11"/>
      <c r="N17" s="11"/>
      <c r="O17" s="11"/>
    </row>
    <row r="18" spans="2:15" ht="14.1" customHeight="1">
      <c r="B18" s="18" t="s">
        <v>28</v>
      </c>
      <c r="C18" s="19" t="s">
        <v>29</v>
      </c>
      <c r="D18" s="18"/>
      <c r="E18" s="17"/>
      <c r="F18" s="17"/>
      <c r="G18" s="17">
        <f>+F19+F20</f>
        <v>600000</v>
      </c>
      <c r="H18" s="18"/>
      <c r="I18" s="18"/>
      <c r="J18" s="18"/>
      <c r="L18" s="11"/>
      <c r="M18" s="11"/>
      <c r="N18" s="11"/>
      <c r="O18" s="11"/>
    </row>
    <row r="19" spans="2:15" ht="14.1" customHeight="1">
      <c r="B19" s="18" t="s">
        <v>30</v>
      </c>
      <c r="C19" s="18" t="s">
        <v>31</v>
      </c>
      <c r="D19" s="18"/>
      <c r="E19" s="17"/>
      <c r="F19" s="17">
        <v>500000</v>
      </c>
      <c r="G19" s="17"/>
      <c r="H19" s="18"/>
      <c r="I19" s="18"/>
      <c r="J19" s="18"/>
      <c r="L19" s="11"/>
      <c r="M19" s="11"/>
      <c r="N19" s="11"/>
      <c r="O19" s="11"/>
    </row>
    <row r="20" spans="2:15" ht="14.1" customHeight="1">
      <c r="B20" s="18" t="s">
        <v>32</v>
      </c>
      <c r="C20" s="18" t="s">
        <v>33</v>
      </c>
      <c r="D20" s="18"/>
      <c r="E20" s="17"/>
      <c r="F20" s="17">
        <v>100000</v>
      </c>
      <c r="G20" s="17"/>
      <c r="H20" s="18"/>
      <c r="I20" s="18"/>
      <c r="J20" s="18"/>
      <c r="L20" s="11"/>
      <c r="M20" s="11"/>
      <c r="N20" s="11"/>
      <c r="O20" s="11"/>
    </row>
    <row r="21" spans="2:15" ht="14.1" customHeight="1">
      <c r="B21" s="18" t="s">
        <v>34</v>
      </c>
      <c r="C21" s="18" t="s">
        <v>35</v>
      </c>
      <c r="D21" s="18"/>
      <c r="E21" s="17"/>
      <c r="F21" s="17"/>
      <c r="G21" s="17">
        <v>800000</v>
      </c>
      <c r="H21" s="18"/>
      <c r="I21" s="18"/>
      <c r="J21" s="18"/>
      <c r="L21" s="11"/>
      <c r="M21" s="11"/>
      <c r="N21" s="11"/>
      <c r="O21" s="11"/>
    </row>
    <row r="22" spans="2:15" ht="14.1" customHeight="1">
      <c r="B22" s="18" t="s">
        <v>36</v>
      </c>
      <c r="C22" s="18" t="s">
        <v>37</v>
      </c>
      <c r="D22" s="18"/>
      <c r="E22" s="17"/>
      <c r="F22" s="17"/>
      <c r="G22" s="17">
        <v>1600000</v>
      </c>
      <c r="H22" s="18"/>
      <c r="I22" s="18"/>
      <c r="J22" s="18"/>
      <c r="L22" s="11"/>
      <c r="M22" s="11"/>
      <c r="N22" s="11"/>
      <c r="O22" s="11"/>
    </row>
    <row r="23" spans="2:15" ht="14.1" customHeight="1">
      <c r="B23" s="18" t="s">
        <v>38</v>
      </c>
      <c r="C23" s="18" t="s">
        <v>39</v>
      </c>
      <c r="D23" s="18"/>
      <c r="E23" s="17"/>
      <c r="F23" s="17"/>
      <c r="G23" s="17">
        <v>600000</v>
      </c>
      <c r="H23" s="18"/>
      <c r="I23" s="18"/>
      <c r="J23" s="18"/>
      <c r="L23" s="11"/>
      <c r="M23" s="11"/>
      <c r="N23" s="11"/>
      <c r="O23" s="11"/>
    </row>
    <row r="24" spans="2:15" ht="14.1" customHeight="1">
      <c r="B24" s="18" t="s">
        <v>40</v>
      </c>
      <c r="C24" s="18" t="s">
        <v>41</v>
      </c>
      <c r="D24" s="18"/>
      <c r="E24" s="17"/>
      <c r="F24" s="17"/>
      <c r="G24" s="17">
        <v>500000</v>
      </c>
      <c r="H24" s="18"/>
      <c r="I24" s="18"/>
      <c r="J24" s="18"/>
      <c r="L24" s="11"/>
      <c r="M24" s="11"/>
      <c r="N24" s="11"/>
      <c r="O24" s="11"/>
    </row>
    <row r="25" spans="2:15" ht="14.1" customHeight="1">
      <c r="B25" s="18" t="s">
        <v>42</v>
      </c>
      <c r="C25" s="19" t="s">
        <v>43</v>
      </c>
      <c r="D25" s="18"/>
      <c r="E25" s="17"/>
      <c r="F25" s="17"/>
      <c r="G25" s="17">
        <f>SUM(F26:F27)</f>
        <v>2750000</v>
      </c>
      <c r="H25" s="18"/>
      <c r="I25" s="18"/>
      <c r="J25" s="18"/>
      <c r="L25" s="11"/>
      <c r="M25" s="11"/>
      <c r="N25" s="11"/>
      <c r="O25" s="11"/>
    </row>
    <row r="26" spans="2:15" ht="14.1" customHeight="1">
      <c r="B26" s="18" t="s">
        <v>44</v>
      </c>
      <c r="C26" s="18" t="s">
        <v>325</v>
      </c>
      <c r="D26" s="18"/>
      <c r="E26" s="17"/>
      <c r="F26" s="17">
        <v>2200000</v>
      </c>
      <c r="G26" s="17"/>
      <c r="H26" s="18"/>
      <c r="I26" s="18"/>
      <c r="J26" s="18"/>
      <c r="L26" s="11"/>
      <c r="M26" s="11"/>
      <c r="N26" s="11"/>
      <c r="O26" s="11"/>
    </row>
    <row r="27" spans="2:15" ht="14.1" customHeight="1">
      <c r="B27" s="18" t="s">
        <v>45</v>
      </c>
      <c r="C27" s="18" t="s">
        <v>46</v>
      </c>
      <c r="D27" s="18"/>
      <c r="E27" s="17"/>
      <c r="F27" s="17">
        <v>550000</v>
      </c>
      <c r="G27" s="17"/>
      <c r="H27" s="18"/>
      <c r="I27" s="18"/>
      <c r="J27" s="18"/>
      <c r="L27" s="11"/>
      <c r="M27" s="11"/>
      <c r="N27" s="11"/>
      <c r="O27" s="11"/>
    </row>
    <row r="28" spans="2:15" ht="14.1" customHeight="1">
      <c r="B28" s="18" t="s">
        <v>47</v>
      </c>
      <c r="C28" s="19" t="s">
        <v>48</v>
      </c>
      <c r="D28" s="18"/>
      <c r="E28" s="17"/>
      <c r="F28" s="17"/>
      <c r="G28" s="17">
        <v>500000</v>
      </c>
      <c r="H28" s="18"/>
      <c r="I28" s="18"/>
      <c r="J28" s="18"/>
      <c r="L28" s="11"/>
      <c r="M28" s="11"/>
      <c r="N28" s="11"/>
      <c r="O28" s="11"/>
    </row>
    <row r="29" spans="2:15" ht="14.1" customHeight="1">
      <c r="B29" s="18" t="s">
        <v>49</v>
      </c>
      <c r="C29" s="19" t="s">
        <v>50</v>
      </c>
      <c r="D29" s="18"/>
      <c r="E29" s="17"/>
      <c r="F29" s="17"/>
      <c r="G29" s="17">
        <v>500000</v>
      </c>
      <c r="H29" s="18"/>
      <c r="I29" s="18"/>
      <c r="J29" s="18"/>
      <c r="L29" s="11"/>
      <c r="M29" s="11"/>
      <c r="N29" s="11"/>
      <c r="O29" s="11"/>
    </row>
    <row r="30" spans="2:15" ht="14.1" customHeight="1">
      <c r="B30" s="18" t="s">
        <v>51</v>
      </c>
      <c r="C30" s="19" t="s">
        <v>52</v>
      </c>
      <c r="D30" s="18"/>
      <c r="E30" s="17"/>
      <c r="F30" s="17"/>
      <c r="G30" s="17">
        <v>3500000</v>
      </c>
      <c r="H30" s="18"/>
      <c r="I30" s="18"/>
      <c r="J30" s="18"/>
      <c r="L30" s="11"/>
      <c r="M30" s="11"/>
      <c r="N30" s="11"/>
      <c r="O30" s="11"/>
    </row>
    <row r="31" spans="2:15" ht="14.1" customHeight="1">
      <c r="B31" s="18" t="s">
        <v>53</v>
      </c>
      <c r="C31" s="18" t="s">
        <v>54</v>
      </c>
      <c r="D31" s="18"/>
      <c r="E31" s="17"/>
      <c r="F31" s="17"/>
      <c r="G31" s="17">
        <v>1900000</v>
      </c>
      <c r="H31" s="18"/>
      <c r="I31" s="18"/>
      <c r="J31" s="18"/>
      <c r="L31" s="11"/>
      <c r="M31" s="11"/>
      <c r="N31" s="11"/>
      <c r="O31" s="11"/>
    </row>
    <row r="32" spans="2:15" ht="14.1" customHeight="1">
      <c r="B32" s="18" t="s">
        <v>55</v>
      </c>
      <c r="C32" s="19" t="s">
        <v>56</v>
      </c>
      <c r="D32" s="18"/>
      <c r="E32" s="17"/>
      <c r="F32" s="17"/>
      <c r="G32" s="17">
        <f>+F33+F36</f>
        <v>61550000</v>
      </c>
      <c r="H32" s="18"/>
      <c r="I32" s="18"/>
      <c r="J32" s="18"/>
      <c r="L32" s="11"/>
      <c r="M32" s="11"/>
      <c r="N32" s="11"/>
      <c r="O32" s="11"/>
    </row>
    <row r="33" spans="2:15" ht="14.1" customHeight="1">
      <c r="B33" s="18" t="s">
        <v>57</v>
      </c>
      <c r="C33" s="19" t="s">
        <v>342</v>
      </c>
      <c r="D33" s="18"/>
      <c r="E33" s="17"/>
      <c r="F33" s="17">
        <f>+E34+E35</f>
        <v>51750000</v>
      </c>
      <c r="G33" s="17"/>
      <c r="H33" s="18"/>
      <c r="I33" s="18"/>
      <c r="J33" s="18"/>
      <c r="L33" s="11"/>
      <c r="M33" s="11"/>
      <c r="N33" s="11"/>
      <c r="O33" s="11"/>
    </row>
    <row r="34" spans="2:15" ht="14.1" customHeight="1">
      <c r="B34" s="18" t="s">
        <v>58</v>
      </c>
      <c r="C34" s="18" t="s">
        <v>343</v>
      </c>
      <c r="D34" s="18"/>
      <c r="E34" s="17">
        <v>37900000</v>
      </c>
      <c r="F34" s="17"/>
      <c r="G34" s="17"/>
      <c r="H34" s="18"/>
      <c r="I34" s="18"/>
      <c r="J34" s="18"/>
      <c r="L34" s="11"/>
      <c r="M34" s="11"/>
      <c r="N34" s="11"/>
      <c r="O34" s="11"/>
    </row>
    <row r="35" spans="2:15" ht="14.1" customHeight="1">
      <c r="B35" s="18" t="s">
        <v>59</v>
      </c>
      <c r="C35" s="18" t="s">
        <v>344</v>
      </c>
      <c r="D35" s="18"/>
      <c r="E35" s="17">
        <v>13850000</v>
      </c>
      <c r="F35" s="17"/>
      <c r="G35" s="17"/>
      <c r="H35" s="18"/>
      <c r="I35" s="18"/>
      <c r="J35" s="18"/>
      <c r="L35" s="11"/>
      <c r="M35" s="11"/>
      <c r="N35" s="11"/>
      <c r="O35" s="11"/>
    </row>
    <row r="36" spans="2:15" ht="14.1" customHeight="1">
      <c r="B36" s="18" t="s">
        <v>60</v>
      </c>
      <c r="C36" s="18" t="s">
        <v>18</v>
      </c>
      <c r="D36" s="18"/>
      <c r="E36" s="17"/>
      <c r="F36" s="17">
        <v>9800000</v>
      </c>
      <c r="G36" s="17"/>
      <c r="H36" s="18"/>
      <c r="I36" s="18"/>
      <c r="J36" s="18"/>
      <c r="L36" s="11"/>
      <c r="M36" s="11"/>
      <c r="N36" s="11"/>
      <c r="O36" s="11"/>
    </row>
    <row r="37" spans="2:15" ht="14.1" customHeight="1">
      <c r="B37" s="18" t="s">
        <v>61</v>
      </c>
      <c r="C37" s="19" t="s">
        <v>62</v>
      </c>
      <c r="D37" s="18"/>
      <c r="E37" s="17"/>
      <c r="F37" s="17"/>
      <c r="G37" s="17">
        <f>+SUM(F38:F48)</f>
        <v>11120000</v>
      </c>
      <c r="H37" s="18"/>
      <c r="I37" s="18"/>
      <c r="J37" s="18"/>
      <c r="L37" s="11"/>
      <c r="M37" s="11"/>
      <c r="N37" s="11"/>
      <c r="O37" s="11"/>
    </row>
    <row r="38" spans="2:15" ht="14.1" customHeight="1">
      <c r="B38" s="18" t="s">
        <v>63</v>
      </c>
      <c r="C38" s="18" t="s">
        <v>64</v>
      </c>
      <c r="D38" s="18"/>
      <c r="E38" s="17"/>
      <c r="F38" s="17">
        <v>100000</v>
      </c>
      <c r="G38" s="17"/>
      <c r="H38" s="18"/>
      <c r="I38" s="18"/>
      <c r="J38" s="18"/>
      <c r="L38" s="11"/>
      <c r="M38" s="11"/>
      <c r="N38" s="11"/>
      <c r="O38" s="11"/>
    </row>
    <row r="39" spans="2:15" ht="14.1" customHeight="1">
      <c r="B39" s="18" t="s">
        <v>65</v>
      </c>
      <c r="C39" s="18" t="s">
        <v>66</v>
      </c>
      <c r="D39" s="18"/>
      <c r="E39" s="17"/>
      <c r="F39" s="17">
        <f>+E40+E43</f>
        <v>7920000</v>
      </c>
      <c r="G39" s="17"/>
      <c r="H39" s="18"/>
      <c r="I39" s="18"/>
      <c r="J39" s="18"/>
      <c r="L39" s="11"/>
      <c r="M39" s="11"/>
      <c r="N39" s="11"/>
      <c r="O39" s="11"/>
    </row>
    <row r="40" spans="2:15" ht="14.1" customHeight="1">
      <c r="B40" s="18" t="s">
        <v>67</v>
      </c>
      <c r="C40" s="18" t="s">
        <v>68</v>
      </c>
      <c r="D40" s="18"/>
      <c r="E40" s="17">
        <f>+D41+D42</f>
        <v>7200000</v>
      </c>
      <c r="F40" s="17"/>
      <c r="G40" s="17"/>
      <c r="H40" s="18"/>
      <c r="I40" s="18"/>
      <c r="J40" s="18"/>
      <c r="L40" s="11"/>
      <c r="M40" s="11"/>
      <c r="N40" s="11"/>
      <c r="O40" s="11"/>
    </row>
    <row r="41" spans="2:15" ht="14.1" customHeight="1">
      <c r="B41" s="18" t="s">
        <v>69</v>
      </c>
      <c r="C41" s="18" t="s">
        <v>326</v>
      </c>
      <c r="D41" s="17">
        <v>4000000</v>
      </c>
      <c r="E41" s="17"/>
      <c r="F41" s="17"/>
      <c r="G41" s="17"/>
      <c r="H41" s="18"/>
      <c r="I41" s="18"/>
      <c r="J41" s="18"/>
      <c r="L41" s="11"/>
      <c r="M41" s="11"/>
      <c r="N41" s="11"/>
      <c r="O41" s="11"/>
    </row>
    <row r="42" spans="2:15" ht="14.1" customHeight="1">
      <c r="B42" s="18" t="s">
        <v>70</v>
      </c>
      <c r="C42" s="18" t="s">
        <v>71</v>
      </c>
      <c r="D42" s="17">
        <v>3200000</v>
      </c>
      <c r="E42" s="17"/>
      <c r="F42" s="17"/>
      <c r="G42" s="17"/>
      <c r="H42" s="18"/>
      <c r="I42" s="18"/>
      <c r="J42" s="18"/>
      <c r="L42" s="11"/>
      <c r="M42" s="11"/>
      <c r="N42" s="11"/>
      <c r="O42" s="11"/>
    </row>
    <row r="43" spans="2:15" ht="14.1" customHeight="1">
      <c r="B43" s="18" t="s">
        <v>72</v>
      </c>
      <c r="C43" s="18" t="s">
        <v>18</v>
      </c>
      <c r="D43" s="18"/>
      <c r="E43" s="17">
        <v>720000</v>
      </c>
      <c r="F43" s="17"/>
      <c r="G43" s="17"/>
      <c r="H43" s="18"/>
      <c r="I43" s="18"/>
      <c r="J43" s="18"/>
      <c r="L43" s="11"/>
      <c r="M43" s="11"/>
      <c r="N43" s="11"/>
      <c r="O43" s="11"/>
    </row>
    <row r="44" spans="2:15" ht="14.1" customHeight="1">
      <c r="B44" s="18" t="s">
        <v>73</v>
      </c>
      <c r="C44" s="18" t="s">
        <v>74</v>
      </c>
      <c r="D44" s="18"/>
      <c r="E44" s="17"/>
      <c r="F44" s="17">
        <v>800000</v>
      </c>
      <c r="G44" s="17"/>
      <c r="H44" s="18"/>
      <c r="I44" s="18"/>
      <c r="J44" s="18"/>
      <c r="L44" s="11"/>
      <c r="M44" s="11"/>
      <c r="N44" s="11"/>
      <c r="O44" s="11"/>
    </row>
    <row r="45" spans="2:15" ht="14.1" customHeight="1">
      <c r="B45" s="18" t="s">
        <v>75</v>
      </c>
      <c r="C45" s="18" t="s">
        <v>76</v>
      </c>
      <c r="D45" s="18"/>
      <c r="E45" s="17"/>
      <c r="F45" s="17">
        <f>+E46+E47</f>
        <v>2200000</v>
      </c>
      <c r="G45" s="17"/>
      <c r="H45" s="18"/>
      <c r="I45" s="18"/>
      <c r="J45" s="18"/>
      <c r="L45" s="11"/>
      <c r="M45" s="11"/>
      <c r="N45" s="11"/>
      <c r="O45" s="11"/>
    </row>
    <row r="46" spans="2:15" ht="14.1" customHeight="1">
      <c r="B46" s="18" t="s">
        <v>77</v>
      </c>
      <c r="C46" s="18" t="s">
        <v>78</v>
      </c>
      <c r="D46" s="18"/>
      <c r="E46" s="17">
        <v>2000000</v>
      </c>
      <c r="F46" s="17"/>
      <c r="G46" s="17"/>
      <c r="H46" s="18"/>
      <c r="I46" s="18"/>
      <c r="J46" s="18"/>
      <c r="L46" s="11"/>
      <c r="M46" s="11"/>
      <c r="N46" s="11"/>
      <c r="O46" s="11"/>
    </row>
    <row r="47" spans="2:15" ht="14.1" customHeight="1">
      <c r="B47" s="18" t="s">
        <v>79</v>
      </c>
      <c r="C47" s="18" t="s">
        <v>80</v>
      </c>
      <c r="D47" s="18"/>
      <c r="E47" s="17">
        <v>200000</v>
      </c>
      <c r="F47" s="17"/>
      <c r="G47" s="17"/>
      <c r="H47" s="18"/>
      <c r="I47" s="18"/>
      <c r="J47" s="18"/>
      <c r="L47" s="11"/>
      <c r="M47" s="11"/>
      <c r="N47" s="11"/>
      <c r="O47" s="11"/>
    </row>
    <row r="48" spans="2:15" ht="14.1" customHeight="1">
      <c r="B48" s="18" t="s">
        <v>81</v>
      </c>
      <c r="C48" s="18" t="s">
        <v>82</v>
      </c>
      <c r="D48" s="18"/>
      <c r="E48" s="17"/>
      <c r="F48" s="17">
        <v>100000</v>
      </c>
      <c r="G48" s="17"/>
      <c r="H48" s="18"/>
      <c r="I48" s="18"/>
      <c r="J48" s="18"/>
      <c r="L48" s="11"/>
      <c r="M48" s="11"/>
      <c r="N48" s="11"/>
      <c r="O48" s="11"/>
    </row>
    <row r="49" spans="2:15" ht="14.1" customHeight="1">
      <c r="B49" s="18" t="s">
        <v>83</v>
      </c>
      <c r="C49" s="19" t="s">
        <v>84</v>
      </c>
      <c r="D49" s="18"/>
      <c r="E49" s="17"/>
      <c r="F49" s="17"/>
      <c r="G49" s="17">
        <v>2800000</v>
      </c>
      <c r="H49" s="18"/>
      <c r="I49" s="18"/>
      <c r="J49" s="18"/>
      <c r="L49" s="11"/>
      <c r="M49" s="11"/>
      <c r="N49" s="11"/>
      <c r="O49" s="11"/>
    </row>
    <row r="50" spans="2:15" ht="14.1" customHeight="1">
      <c r="B50" s="18" t="s">
        <v>85</v>
      </c>
      <c r="C50" s="19" t="s">
        <v>86</v>
      </c>
      <c r="D50" s="18"/>
      <c r="E50" s="17"/>
      <c r="F50" s="17"/>
      <c r="G50" s="17">
        <f>SUM(F51:F53)</f>
        <v>22600000</v>
      </c>
      <c r="H50" s="18"/>
      <c r="I50" s="18"/>
      <c r="J50" s="18"/>
      <c r="L50" s="11"/>
      <c r="M50" s="11"/>
      <c r="N50" s="11"/>
      <c r="O50" s="11"/>
    </row>
    <row r="51" spans="2:15" ht="14.1" customHeight="1">
      <c r="B51" s="18" t="s">
        <v>345</v>
      </c>
      <c r="C51" s="18" t="s">
        <v>339</v>
      </c>
      <c r="D51" s="18"/>
      <c r="E51" s="17"/>
      <c r="F51" s="17">
        <v>14800000</v>
      </c>
      <c r="G51" s="17"/>
      <c r="H51" s="18"/>
      <c r="I51" s="18"/>
      <c r="J51" s="18"/>
      <c r="L51" s="11"/>
      <c r="M51" s="11"/>
      <c r="N51" s="11"/>
      <c r="O51" s="11"/>
    </row>
    <row r="52" spans="2:15" ht="14.1" customHeight="1">
      <c r="B52" s="18" t="s">
        <v>346</v>
      </c>
      <c r="C52" s="18" t="s">
        <v>340</v>
      </c>
      <c r="D52" s="18"/>
      <c r="E52" s="17"/>
      <c r="F52" s="17">
        <v>5100000</v>
      </c>
      <c r="G52" s="17"/>
      <c r="H52" s="18"/>
      <c r="I52" s="18"/>
      <c r="J52" s="18"/>
      <c r="L52" s="11"/>
      <c r="M52" s="11"/>
      <c r="N52" s="11"/>
      <c r="O52" s="11"/>
    </row>
    <row r="53" spans="2:15" ht="14.1" customHeight="1">
      <c r="B53" s="18" t="s">
        <v>347</v>
      </c>
      <c r="C53" s="18" t="s">
        <v>348</v>
      </c>
      <c r="D53" s="18"/>
      <c r="E53" s="17"/>
      <c r="F53" s="17">
        <v>2700000</v>
      </c>
      <c r="G53" s="17"/>
      <c r="H53" s="18"/>
      <c r="I53" s="18"/>
      <c r="J53" s="18"/>
      <c r="L53" s="11"/>
      <c r="M53" s="11"/>
      <c r="N53" s="11"/>
      <c r="O53" s="11"/>
    </row>
    <row r="54" spans="2:15" ht="14.1" customHeight="1">
      <c r="B54" s="18" t="s">
        <v>87</v>
      </c>
      <c r="C54" s="19" t="s">
        <v>88</v>
      </c>
      <c r="D54" s="18"/>
      <c r="E54" s="17"/>
      <c r="F54" s="17"/>
      <c r="G54" s="17"/>
      <c r="H54" s="20">
        <f>+G55+G56+G57</f>
        <v>269621458.25999999</v>
      </c>
      <c r="I54" s="18"/>
      <c r="J54" s="18"/>
      <c r="L54" s="11"/>
      <c r="M54" s="11"/>
      <c r="N54" s="11"/>
      <c r="O54" s="11"/>
    </row>
    <row r="55" spans="2:15" ht="14.1" customHeight="1">
      <c r="B55" s="18" t="s">
        <v>89</v>
      </c>
      <c r="C55" s="18" t="s">
        <v>90</v>
      </c>
      <c r="D55" s="18"/>
      <c r="E55" s="17"/>
      <c r="F55" s="17"/>
      <c r="G55" s="17">
        <v>249500000</v>
      </c>
      <c r="H55" s="18"/>
      <c r="I55" s="18"/>
      <c r="J55" s="18"/>
      <c r="L55" s="11"/>
      <c r="M55" s="11"/>
      <c r="N55" s="11"/>
      <c r="O55" s="11"/>
    </row>
    <row r="56" spans="2:15" ht="14.1" customHeight="1">
      <c r="B56" s="18" t="s">
        <v>91</v>
      </c>
      <c r="C56" s="18" t="s">
        <v>92</v>
      </c>
      <c r="D56" s="18"/>
      <c r="E56" s="17"/>
      <c r="F56" s="17"/>
      <c r="G56" s="17">
        <v>20000000</v>
      </c>
      <c r="H56" s="18"/>
      <c r="I56" s="18"/>
      <c r="J56" s="18"/>
      <c r="L56" s="11"/>
      <c r="M56" s="11"/>
      <c r="N56" s="11"/>
      <c r="O56" s="11"/>
    </row>
    <row r="57" spans="2:15" ht="14.1" customHeight="1">
      <c r="B57" s="18" t="s">
        <v>93</v>
      </c>
      <c r="C57" s="18" t="s">
        <v>94</v>
      </c>
      <c r="D57" s="18"/>
      <c r="E57" s="17"/>
      <c r="F57" s="17"/>
      <c r="G57" s="17">
        <f>121458.26</f>
        <v>121458.26</v>
      </c>
      <c r="H57" s="18"/>
      <c r="I57" s="18"/>
      <c r="J57" s="18"/>
      <c r="L57" s="11"/>
      <c r="M57" s="11"/>
      <c r="N57" s="11"/>
      <c r="O57" s="11"/>
    </row>
    <row r="58" spans="2:15" ht="14.1" customHeight="1">
      <c r="B58" s="18" t="s">
        <v>95</v>
      </c>
      <c r="C58" s="19" t="s">
        <v>96</v>
      </c>
      <c r="D58" s="18"/>
      <c r="E58" s="17"/>
      <c r="F58" s="17"/>
      <c r="G58" s="17"/>
      <c r="H58" s="18"/>
      <c r="I58" s="17">
        <f>+H59+H60+H68</f>
        <v>9500000</v>
      </c>
      <c r="J58" s="18"/>
      <c r="L58" s="11"/>
      <c r="M58" s="11"/>
      <c r="N58" s="11"/>
      <c r="O58" s="11"/>
    </row>
    <row r="59" spans="2:15" ht="14.1" customHeight="1">
      <c r="B59" s="18" t="s">
        <v>97</v>
      </c>
      <c r="C59" s="19" t="s">
        <v>98</v>
      </c>
      <c r="D59" s="18"/>
      <c r="E59" s="17"/>
      <c r="F59" s="17"/>
      <c r="G59" s="17"/>
      <c r="H59" s="17">
        <v>4000000</v>
      </c>
      <c r="I59" s="18"/>
      <c r="J59" s="18"/>
      <c r="L59" s="11"/>
      <c r="M59" s="11"/>
      <c r="N59" s="11"/>
      <c r="O59" s="11"/>
    </row>
    <row r="60" spans="2:15" ht="14.1" customHeight="1">
      <c r="B60" s="18" t="s">
        <v>99</v>
      </c>
      <c r="C60" s="19" t="s">
        <v>100</v>
      </c>
      <c r="D60" s="18"/>
      <c r="E60" s="17"/>
      <c r="F60" s="17"/>
      <c r="G60" s="17"/>
      <c r="H60" s="17">
        <f>SUM(G61:G67)</f>
        <v>5300000</v>
      </c>
      <c r="I60" s="18"/>
      <c r="J60" s="18"/>
      <c r="L60" s="11"/>
      <c r="M60" s="11"/>
      <c r="N60" s="11"/>
      <c r="O60" s="11"/>
    </row>
    <row r="61" spans="2:15" ht="14.1" customHeight="1">
      <c r="B61" s="18" t="s">
        <v>101</v>
      </c>
      <c r="C61" s="18" t="s">
        <v>102</v>
      </c>
      <c r="D61" s="18"/>
      <c r="E61" s="17"/>
      <c r="F61" s="17"/>
      <c r="G61" s="17">
        <f>+F62+F63</f>
        <v>2000000</v>
      </c>
      <c r="H61" s="17"/>
      <c r="I61" s="18"/>
      <c r="J61" s="18"/>
      <c r="L61" s="11"/>
      <c r="M61" s="11"/>
      <c r="N61" s="11"/>
      <c r="O61" s="11"/>
    </row>
    <row r="62" spans="2:15" ht="14.1" customHeight="1">
      <c r="B62" s="18" t="s">
        <v>103</v>
      </c>
      <c r="C62" s="18" t="s">
        <v>104</v>
      </c>
      <c r="D62" s="18"/>
      <c r="E62" s="17"/>
      <c r="F62" s="17">
        <v>1500000</v>
      </c>
      <c r="G62" s="17"/>
      <c r="H62" s="17"/>
      <c r="I62" s="18"/>
      <c r="J62" s="18"/>
      <c r="L62" s="11"/>
      <c r="M62" s="11"/>
      <c r="N62" s="11"/>
      <c r="O62" s="11"/>
    </row>
    <row r="63" spans="2:15" ht="14.1" customHeight="1">
      <c r="B63" s="18" t="s">
        <v>105</v>
      </c>
      <c r="C63" s="18" t="s">
        <v>106</v>
      </c>
      <c r="D63" s="18"/>
      <c r="E63" s="17"/>
      <c r="F63" s="17">
        <v>500000</v>
      </c>
      <c r="G63" s="17"/>
      <c r="H63" s="17"/>
      <c r="I63" s="18"/>
      <c r="J63" s="18"/>
      <c r="L63" s="11"/>
      <c r="M63" s="11"/>
      <c r="N63" s="11"/>
      <c r="O63" s="11"/>
    </row>
    <row r="64" spans="2:15" ht="14.1" customHeight="1">
      <c r="B64" s="18" t="s">
        <v>107</v>
      </c>
      <c r="C64" s="18" t="s">
        <v>108</v>
      </c>
      <c r="D64" s="18"/>
      <c r="E64" s="17"/>
      <c r="F64" s="17"/>
      <c r="G64" s="17">
        <v>300000</v>
      </c>
      <c r="H64" s="17"/>
      <c r="I64" s="18"/>
      <c r="J64" s="18"/>
      <c r="L64" s="11"/>
      <c r="M64" s="11"/>
      <c r="N64" s="11"/>
      <c r="O64" s="11"/>
    </row>
    <row r="65" spans="2:15" ht="14.1" customHeight="1">
      <c r="B65" s="18" t="s">
        <v>109</v>
      </c>
      <c r="C65" s="18" t="s">
        <v>110</v>
      </c>
      <c r="D65" s="18"/>
      <c r="E65" s="17"/>
      <c r="F65" s="17"/>
      <c r="G65" s="17">
        <v>400000</v>
      </c>
      <c r="H65" s="17"/>
      <c r="I65" s="18"/>
      <c r="J65" s="18"/>
      <c r="L65" s="11"/>
      <c r="M65" s="11"/>
      <c r="N65" s="11"/>
      <c r="O65" s="11"/>
    </row>
    <row r="66" spans="2:15" ht="14.1" customHeight="1">
      <c r="B66" s="18" t="s">
        <v>111</v>
      </c>
      <c r="C66" s="18" t="s">
        <v>112</v>
      </c>
      <c r="D66" s="18"/>
      <c r="E66" s="17"/>
      <c r="F66" s="17"/>
      <c r="G66" s="17">
        <v>100000</v>
      </c>
      <c r="H66" s="17"/>
      <c r="I66" s="18"/>
      <c r="J66" s="18"/>
      <c r="L66" s="11"/>
      <c r="M66" s="11"/>
      <c r="N66" s="11"/>
      <c r="O66" s="11"/>
    </row>
    <row r="67" spans="2:15" ht="14.1" customHeight="1">
      <c r="B67" s="18" t="s">
        <v>113</v>
      </c>
      <c r="C67" s="18" t="s">
        <v>114</v>
      </c>
      <c r="D67" s="18"/>
      <c r="E67" s="17"/>
      <c r="F67" s="17"/>
      <c r="G67" s="17">
        <v>2500000</v>
      </c>
      <c r="H67" s="17"/>
      <c r="I67" s="18"/>
      <c r="J67" s="18"/>
      <c r="L67" s="11"/>
      <c r="M67" s="11"/>
      <c r="N67" s="11"/>
      <c r="O67" s="11"/>
    </row>
    <row r="68" spans="2:15" ht="14.1" customHeight="1">
      <c r="B68" s="18" t="s">
        <v>115</v>
      </c>
      <c r="C68" s="19" t="s">
        <v>116</v>
      </c>
      <c r="D68" s="18"/>
      <c r="E68" s="17"/>
      <c r="F68" s="17"/>
      <c r="G68" s="17"/>
      <c r="H68" s="17">
        <f>+G69+G70</f>
        <v>200000</v>
      </c>
      <c r="I68" s="18"/>
      <c r="J68" s="18"/>
      <c r="L68" s="11"/>
      <c r="M68" s="11"/>
      <c r="N68" s="11"/>
      <c r="O68" s="11"/>
    </row>
    <row r="69" spans="2:15" ht="14.1" customHeight="1">
      <c r="B69" s="18" t="s">
        <v>117</v>
      </c>
      <c r="C69" s="18" t="s">
        <v>118</v>
      </c>
      <c r="D69" s="18"/>
      <c r="E69" s="17"/>
      <c r="F69" s="17"/>
      <c r="G69" s="17">
        <v>100000</v>
      </c>
      <c r="H69" s="17"/>
      <c r="I69" s="18"/>
      <c r="J69" s="18"/>
      <c r="L69" s="11"/>
      <c r="M69" s="11"/>
      <c r="N69" s="11"/>
      <c r="O69" s="11"/>
    </row>
    <row r="70" spans="2:15" ht="14.1" customHeight="1">
      <c r="B70" s="18" t="s">
        <v>119</v>
      </c>
      <c r="C70" s="18" t="s">
        <v>120</v>
      </c>
      <c r="D70" s="18"/>
      <c r="E70" s="17"/>
      <c r="F70" s="17"/>
      <c r="G70" s="17">
        <v>100000</v>
      </c>
      <c r="H70" s="17"/>
      <c r="I70" s="18"/>
      <c r="J70" s="18"/>
      <c r="L70" s="11"/>
      <c r="M70" s="11"/>
      <c r="N70" s="11"/>
      <c r="O70" s="11"/>
    </row>
    <row r="71" spans="2:15" ht="14.1" customHeight="1">
      <c r="B71" s="18" t="s">
        <v>121</v>
      </c>
      <c r="C71" s="19" t="s">
        <v>122</v>
      </c>
      <c r="D71" s="18"/>
      <c r="E71" s="17"/>
      <c r="F71" s="17"/>
      <c r="G71" s="17"/>
      <c r="H71" s="17"/>
      <c r="I71" s="20">
        <f>+H72+H79</f>
        <v>12758000</v>
      </c>
      <c r="J71" s="18"/>
      <c r="L71" s="11"/>
      <c r="M71" s="11"/>
      <c r="N71" s="11"/>
      <c r="O71" s="11"/>
    </row>
    <row r="72" spans="2:15" ht="14.1" customHeight="1">
      <c r="B72" s="18" t="s">
        <v>123</v>
      </c>
      <c r="C72" s="19" t="s">
        <v>124</v>
      </c>
      <c r="D72" s="18"/>
      <c r="E72" s="17"/>
      <c r="F72" s="17"/>
      <c r="G72" s="17"/>
      <c r="H72" s="17">
        <f>+SUM(G73:G78)</f>
        <v>9298000</v>
      </c>
      <c r="I72" s="18"/>
      <c r="J72" s="18"/>
      <c r="L72" s="11"/>
      <c r="M72" s="11"/>
      <c r="N72" s="11"/>
      <c r="O72" s="11"/>
    </row>
    <row r="73" spans="2:15" ht="14.1" customHeight="1">
      <c r="B73" s="18" t="s">
        <v>125</v>
      </c>
      <c r="C73" s="18" t="s">
        <v>126</v>
      </c>
      <c r="D73" s="18"/>
      <c r="E73" s="17"/>
      <c r="F73" s="17"/>
      <c r="G73" s="17">
        <v>4700000</v>
      </c>
      <c r="H73" s="17"/>
      <c r="I73" s="18"/>
      <c r="J73" s="18"/>
      <c r="L73" s="11"/>
      <c r="M73" s="11"/>
      <c r="N73" s="11"/>
      <c r="O73" s="11"/>
    </row>
    <row r="74" spans="2:15" ht="14.1" customHeight="1">
      <c r="B74" s="18" t="s">
        <v>127</v>
      </c>
      <c r="C74" s="18" t="s">
        <v>128</v>
      </c>
      <c r="D74" s="18"/>
      <c r="E74" s="17"/>
      <c r="F74" s="17"/>
      <c r="G74" s="17">
        <v>200000</v>
      </c>
      <c r="H74" s="17"/>
      <c r="I74" s="18"/>
      <c r="J74" s="18"/>
      <c r="L74" s="11"/>
      <c r="M74" s="11"/>
      <c r="N74" s="11"/>
      <c r="O74" s="11"/>
    </row>
    <row r="75" spans="2:15" ht="14.1" customHeight="1">
      <c r="B75" s="18" t="s">
        <v>129</v>
      </c>
      <c r="C75" s="18" t="s">
        <v>130</v>
      </c>
      <c r="D75" s="18"/>
      <c r="E75" s="17"/>
      <c r="F75" s="17"/>
      <c r="G75" s="17">
        <v>150000</v>
      </c>
      <c r="H75" s="17"/>
      <c r="I75" s="18"/>
      <c r="J75" s="18"/>
      <c r="L75" s="11"/>
      <c r="M75" s="11"/>
      <c r="N75" s="11"/>
      <c r="O75" s="11"/>
    </row>
    <row r="76" spans="2:15" ht="14.1" customHeight="1">
      <c r="B76" s="18" t="s">
        <v>131</v>
      </c>
      <c r="C76" s="18" t="s">
        <v>132</v>
      </c>
      <c r="D76" s="18"/>
      <c r="E76" s="17"/>
      <c r="F76" s="17"/>
      <c r="G76" s="17">
        <v>1600000</v>
      </c>
      <c r="H76" s="17"/>
      <c r="I76" s="18"/>
      <c r="J76" s="18"/>
      <c r="L76" s="11"/>
      <c r="M76" s="11"/>
      <c r="N76" s="11"/>
      <c r="O76" s="11"/>
    </row>
    <row r="77" spans="2:15" ht="14.1" customHeight="1">
      <c r="B77" s="18" t="s">
        <v>133</v>
      </c>
      <c r="C77" s="18" t="s">
        <v>265</v>
      </c>
      <c r="D77" s="18"/>
      <c r="E77" s="17"/>
      <c r="F77" s="17"/>
      <c r="G77" s="17">
        <v>300000</v>
      </c>
      <c r="H77" s="17"/>
      <c r="I77" s="18"/>
      <c r="J77" s="18"/>
      <c r="L77" s="11"/>
      <c r="M77" s="11"/>
      <c r="N77" s="11"/>
      <c r="O77" s="11"/>
    </row>
    <row r="78" spans="2:15" ht="14.1" customHeight="1">
      <c r="B78" s="18" t="s">
        <v>355</v>
      </c>
      <c r="C78" s="18" t="s">
        <v>134</v>
      </c>
      <c r="D78" s="18"/>
      <c r="E78" s="17"/>
      <c r="F78" s="17"/>
      <c r="G78" s="17">
        <f>2298000+50000</f>
        <v>2348000</v>
      </c>
      <c r="H78" s="17"/>
      <c r="I78" s="18"/>
      <c r="J78" s="18"/>
      <c r="L78" s="11"/>
      <c r="M78" s="11"/>
      <c r="N78" s="11"/>
      <c r="O78" s="11"/>
    </row>
    <row r="79" spans="2:15" ht="14.1" customHeight="1">
      <c r="B79" s="18" t="s">
        <v>135</v>
      </c>
      <c r="C79" s="19" t="s">
        <v>136</v>
      </c>
      <c r="D79" s="18"/>
      <c r="E79" s="17"/>
      <c r="F79" s="17"/>
      <c r="G79" s="17"/>
      <c r="H79" s="17">
        <f>+SUM(G80:G87)</f>
        <v>3460000</v>
      </c>
      <c r="I79" s="18"/>
      <c r="J79" s="18"/>
      <c r="L79" s="11"/>
      <c r="M79" s="11"/>
      <c r="N79" s="11"/>
      <c r="O79" s="11"/>
    </row>
    <row r="80" spans="2:15" ht="14.1" customHeight="1">
      <c r="B80" s="18" t="s">
        <v>137</v>
      </c>
      <c r="C80" s="18" t="s">
        <v>138</v>
      </c>
      <c r="D80" s="18"/>
      <c r="E80" s="17"/>
      <c r="F80" s="17"/>
      <c r="G80" s="17">
        <v>950000</v>
      </c>
      <c r="H80" s="17"/>
      <c r="I80" s="18"/>
      <c r="J80" s="18"/>
      <c r="L80" s="11"/>
      <c r="M80" s="11"/>
      <c r="N80" s="11"/>
      <c r="O80" s="11"/>
    </row>
    <row r="81" spans="2:15" ht="14.1" customHeight="1">
      <c r="B81" s="18" t="s">
        <v>139</v>
      </c>
      <c r="C81" s="18" t="s">
        <v>140</v>
      </c>
      <c r="D81" s="18"/>
      <c r="E81" s="17"/>
      <c r="F81" s="17"/>
      <c r="G81" s="17">
        <v>100000</v>
      </c>
      <c r="H81" s="17"/>
      <c r="I81" s="18"/>
      <c r="J81" s="18"/>
      <c r="L81" s="11"/>
      <c r="M81" s="11"/>
      <c r="N81" s="11"/>
      <c r="O81" s="11"/>
    </row>
    <row r="82" spans="2:15" ht="14.1" customHeight="1">
      <c r="B82" s="18" t="s">
        <v>141</v>
      </c>
      <c r="C82" s="18" t="s">
        <v>352</v>
      </c>
      <c r="D82" s="18"/>
      <c r="E82" s="17"/>
      <c r="F82" s="17"/>
      <c r="G82" s="17">
        <v>400000</v>
      </c>
      <c r="H82" s="17"/>
      <c r="I82" s="18"/>
      <c r="J82" s="18"/>
      <c r="L82" s="11"/>
      <c r="M82" s="11"/>
      <c r="N82" s="11"/>
      <c r="O82" s="11"/>
    </row>
    <row r="83" spans="2:15" ht="14.1" customHeight="1">
      <c r="B83" s="18" t="s">
        <v>142</v>
      </c>
      <c r="C83" s="19" t="s">
        <v>143</v>
      </c>
      <c r="D83" s="18"/>
      <c r="E83" s="17"/>
      <c r="F83" s="17"/>
      <c r="G83" s="17">
        <f>+F84+F85</f>
        <v>1700000</v>
      </c>
      <c r="H83" s="17"/>
      <c r="I83" s="18"/>
      <c r="J83" s="18"/>
      <c r="L83" s="11"/>
      <c r="M83" s="11"/>
      <c r="N83" s="11"/>
      <c r="O83" s="11"/>
    </row>
    <row r="84" spans="2:15" ht="14.1" customHeight="1">
      <c r="B84" s="18" t="s">
        <v>252</v>
      </c>
      <c r="C84" s="18" t="s">
        <v>253</v>
      </c>
      <c r="D84" s="18"/>
      <c r="E84" s="17"/>
      <c r="F84" s="17">
        <v>1500000</v>
      </c>
      <c r="G84" s="17"/>
      <c r="H84" s="17"/>
      <c r="I84" s="18"/>
      <c r="J84" s="18"/>
      <c r="L84" s="11"/>
      <c r="M84" s="11"/>
      <c r="N84" s="11"/>
      <c r="O84" s="11"/>
    </row>
    <row r="85" spans="2:15" ht="14.1" customHeight="1">
      <c r="B85" s="18" t="s">
        <v>144</v>
      </c>
      <c r="C85" s="18" t="s">
        <v>353</v>
      </c>
      <c r="D85" s="18"/>
      <c r="E85" s="17"/>
      <c r="F85" s="17">
        <v>200000</v>
      </c>
      <c r="G85" s="17"/>
      <c r="H85" s="18"/>
      <c r="I85" s="18"/>
      <c r="J85" s="18"/>
      <c r="L85" s="11"/>
      <c r="M85" s="11"/>
      <c r="N85" s="11"/>
      <c r="O85" s="11"/>
    </row>
    <row r="86" spans="2:15" ht="14.1" customHeight="1">
      <c r="B86" s="18" t="s">
        <v>145</v>
      </c>
      <c r="C86" s="18" t="s">
        <v>146</v>
      </c>
      <c r="D86" s="18"/>
      <c r="E86" s="17"/>
      <c r="F86" s="17"/>
      <c r="G86" s="17">
        <v>100000</v>
      </c>
      <c r="H86" s="18"/>
      <c r="I86" s="18"/>
      <c r="J86" s="18"/>
      <c r="L86" s="11"/>
      <c r="M86" s="11"/>
      <c r="N86" s="11"/>
      <c r="O86" s="11"/>
    </row>
    <row r="87" spans="2:15" ht="14.1" customHeight="1">
      <c r="B87" s="18" t="s">
        <v>147</v>
      </c>
      <c r="C87" s="18" t="s">
        <v>148</v>
      </c>
      <c r="D87" s="18"/>
      <c r="E87" s="17"/>
      <c r="F87" s="17"/>
      <c r="G87" s="17">
        <v>210000</v>
      </c>
      <c r="H87" s="18"/>
      <c r="I87" s="18"/>
      <c r="J87" s="18"/>
      <c r="L87" s="11"/>
      <c r="M87" s="11"/>
      <c r="N87" s="11"/>
      <c r="O87" s="11"/>
    </row>
    <row r="88" spans="2:15" ht="14.1" customHeight="1">
      <c r="B88" s="18" t="s">
        <v>149</v>
      </c>
      <c r="C88" s="19" t="s">
        <v>354</v>
      </c>
      <c r="D88" s="18"/>
      <c r="E88" s="17"/>
      <c r="F88" s="17"/>
      <c r="G88" s="17"/>
      <c r="H88" s="18"/>
      <c r="I88" s="17">
        <f>+H89+H90</f>
        <v>7000000</v>
      </c>
      <c r="J88" s="18"/>
      <c r="L88" s="11"/>
      <c r="M88" s="11"/>
      <c r="N88" s="11"/>
      <c r="O88" s="11"/>
    </row>
    <row r="89" spans="2:15" ht="14.1" customHeight="1">
      <c r="B89" s="18" t="s">
        <v>150</v>
      </c>
      <c r="C89" s="18" t="s">
        <v>349</v>
      </c>
      <c r="D89" s="18"/>
      <c r="E89" s="17"/>
      <c r="F89" s="17"/>
      <c r="G89" s="17"/>
      <c r="H89" s="17">
        <v>5000000</v>
      </c>
      <c r="I89" s="18"/>
      <c r="J89" s="18"/>
      <c r="L89" s="11"/>
      <c r="M89" s="11"/>
      <c r="N89" s="11"/>
      <c r="O89" s="11"/>
    </row>
    <row r="90" spans="2:15" ht="14.1" customHeight="1">
      <c r="B90" s="18" t="s">
        <v>151</v>
      </c>
      <c r="C90" s="18" t="s">
        <v>152</v>
      </c>
      <c r="D90" s="18"/>
      <c r="E90" s="17"/>
      <c r="F90" s="17"/>
      <c r="G90" s="17"/>
      <c r="H90" s="17">
        <v>2000000</v>
      </c>
      <c r="I90" s="18"/>
      <c r="J90" s="18"/>
      <c r="L90" s="11"/>
      <c r="M90" s="11"/>
      <c r="N90" s="11"/>
      <c r="O90" s="11"/>
    </row>
    <row r="91" spans="2:15" ht="14.1" customHeight="1">
      <c r="B91" s="18" t="s">
        <v>163</v>
      </c>
      <c r="C91" s="19" t="s">
        <v>164</v>
      </c>
      <c r="D91" s="18"/>
      <c r="E91" s="17"/>
      <c r="F91" s="17"/>
      <c r="G91" s="17"/>
      <c r="H91" s="18"/>
      <c r="I91" s="18"/>
      <c r="J91" s="20">
        <f>SUM(I92:I120)</f>
        <v>106553000</v>
      </c>
      <c r="L91" s="11"/>
      <c r="M91" s="11"/>
      <c r="N91" s="11"/>
      <c r="O91" s="11"/>
    </row>
    <row r="92" spans="2:15" ht="14.1" customHeight="1">
      <c r="B92" s="18" t="s">
        <v>165</v>
      </c>
      <c r="C92" s="19" t="s">
        <v>166</v>
      </c>
      <c r="D92" s="18"/>
      <c r="E92" s="17"/>
      <c r="F92" s="17"/>
      <c r="G92" s="17"/>
      <c r="H92" s="18"/>
      <c r="I92" s="20">
        <f>+H93</f>
        <v>2000</v>
      </c>
      <c r="J92" s="18"/>
      <c r="L92" s="11"/>
      <c r="M92" s="11"/>
      <c r="N92" s="11"/>
      <c r="O92" s="11"/>
    </row>
    <row r="93" spans="2:15" ht="14.1" customHeight="1">
      <c r="B93" s="18" t="s">
        <v>167</v>
      </c>
      <c r="C93" s="19" t="s">
        <v>168</v>
      </c>
      <c r="D93" s="18"/>
      <c r="E93" s="17"/>
      <c r="F93" s="17"/>
      <c r="G93" s="17"/>
      <c r="H93" s="20">
        <f>+G94+G95</f>
        <v>2000</v>
      </c>
      <c r="I93" s="18"/>
      <c r="J93" s="18"/>
      <c r="L93" s="11"/>
      <c r="M93" s="11"/>
      <c r="N93" s="11"/>
      <c r="O93" s="11"/>
    </row>
    <row r="94" spans="2:15" ht="14.1" customHeight="1">
      <c r="B94" s="18" t="s">
        <v>169</v>
      </c>
      <c r="C94" s="18" t="s">
        <v>170</v>
      </c>
      <c r="D94" s="18"/>
      <c r="E94" s="17"/>
      <c r="F94" s="17"/>
      <c r="G94" s="17">
        <v>1000</v>
      </c>
      <c r="H94" s="18"/>
      <c r="I94" s="18"/>
      <c r="J94" s="18"/>
      <c r="L94" s="11"/>
      <c r="M94" s="11"/>
      <c r="N94" s="11"/>
      <c r="O94" s="11"/>
    </row>
    <row r="95" spans="2:15" ht="14.1" customHeight="1">
      <c r="B95" s="18" t="s">
        <v>171</v>
      </c>
      <c r="C95" s="18" t="s">
        <v>172</v>
      </c>
      <c r="D95" s="18"/>
      <c r="E95" s="17"/>
      <c r="F95" s="17"/>
      <c r="G95" s="17">
        <v>1000</v>
      </c>
      <c r="H95" s="18"/>
      <c r="I95" s="18"/>
      <c r="J95" s="18"/>
      <c r="L95" s="11"/>
      <c r="M95" s="11"/>
      <c r="N95" s="11"/>
      <c r="O95" s="11"/>
    </row>
    <row r="96" spans="2:15" ht="14.1" customHeight="1">
      <c r="B96" s="18" t="s">
        <v>173</v>
      </c>
      <c r="C96" s="19" t="s">
        <v>254</v>
      </c>
      <c r="D96" s="18"/>
      <c r="E96" s="17"/>
      <c r="F96" s="17"/>
      <c r="G96" s="17"/>
      <c r="H96" s="18"/>
      <c r="I96" s="20">
        <f>+H97+H101</f>
        <v>102001000</v>
      </c>
      <c r="J96" s="18"/>
      <c r="L96" s="11"/>
      <c r="M96" s="11"/>
      <c r="N96" s="11"/>
      <c r="O96" s="11"/>
    </row>
    <row r="97" spans="2:15" ht="14.1" customHeight="1">
      <c r="B97" s="18" t="s">
        <v>174</v>
      </c>
      <c r="C97" s="19" t="s">
        <v>153</v>
      </c>
      <c r="D97" s="18"/>
      <c r="E97" s="17"/>
      <c r="F97" s="17"/>
      <c r="G97" s="17"/>
      <c r="H97" s="20">
        <f>+SUM(G98:G100)</f>
        <v>101000</v>
      </c>
      <c r="I97" s="18"/>
      <c r="J97" s="18"/>
      <c r="L97" s="11"/>
      <c r="M97" s="11"/>
      <c r="N97" s="11"/>
      <c r="O97" s="11"/>
    </row>
    <row r="98" spans="2:15" ht="14.1" customHeight="1">
      <c r="B98" s="18" t="s">
        <v>175</v>
      </c>
      <c r="C98" s="18" t="s">
        <v>154</v>
      </c>
      <c r="D98" s="18"/>
      <c r="E98" s="17"/>
      <c r="F98" s="17"/>
      <c r="G98" s="17">
        <v>99000</v>
      </c>
      <c r="H98" s="18"/>
      <c r="I98" s="18"/>
      <c r="J98" s="18"/>
      <c r="L98" s="11"/>
      <c r="M98" s="11"/>
      <c r="N98" s="11"/>
      <c r="O98" s="11"/>
    </row>
    <row r="99" spans="2:15" ht="13.5" customHeight="1">
      <c r="B99" s="18" t="s">
        <v>266</v>
      </c>
      <c r="C99" s="18" t="s">
        <v>356</v>
      </c>
      <c r="D99" s="18"/>
      <c r="E99" s="17"/>
      <c r="F99" s="17"/>
      <c r="G99" s="17">
        <v>1000</v>
      </c>
      <c r="H99" s="18"/>
      <c r="I99" s="18"/>
      <c r="J99" s="18"/>
      <c r="L99" s="11"/>
      <c r="M99" s="11"/>
      <c r="N99" s="11"/>
      <c r="O99" s="11"/>
    </row>
    <row r="100" spans="2:15" ht="14.1" customHeight="1">
      <c r="B100" s="18" t="s">
        <v>357</v>
      </c>
      <c r="C100" s="18" t="s">
        <v>336</v>
      </c>
      <c r="D100" s="18"/>
      <c r="E100" s="17"/>
      <c r="F100" s="17"/>
      <c r="G100" s="17">
        <v>1000</v>
      </c>
      <c r="H100" s="17"/>
      <c r="I100" s="18"/>
      <c r="J100" s="18"/>
      <c r="L100" s="11"/>
      <c r="M100" s="11"/>
      <c r="N100" s="11"/>
      <c r="O100" s="11"/>
    </row>
    <row r="101" spans="2:15" ht="14.1" customHeight="1">
      <c r="B101" s="18" t="s">
        <v>267</v>
      </c>
      <c r="C101" s="19" t="s">
        <v>155</v>
      </c>
      <c r="D101" s="18"/>
      <c r="E101" s="17"/>
      <c r="F101" s="17"/>
      <c r="G101" s="17"/>
      <c r="H101" s="20">
        <f>+G102+G108</f>
        <v>101900000</v>
      </c>
      <c r="I101" s="18"/>
      <c r="J101" s="18"/>
      <c r="L101" s="11"/>
      <c r="M101" s="11"/>
      <c r="N101" s="11"/>
      <c r="O101" s="11"/>
    </row>
    <row r="102" spans="2:15" ht="14.1" customHeight="1">
      <c r="B102" s="18" t="s">
        <v>268</v>
      </c>
      <c r="C102" s="19" t="s">
        <v>256</v>
      </c>
      <c r="D102" s="18"/>
      <c r="E102" s="17"/>
      <c r="F102" s="17"/>
      <c r="G102" s="17">
        <f>+F103+F104+F107+F105+F106</f>
        <v>32500000</v>
      </c>
      <c r="H102" s="18"/>
      <c r="I102" s="18"/>
      <c r="J102" s="18"/>
      <c r="L102" s="11"/>
      <c r="M102" s="11"/>
      <c r="N102" s="11"/>
      <c r="O102" s="11"/>
    </row>
    <row r="103" spans="2:15" ht="14.1" customHeight="1">
      <c r="B103" s="18" t="s">
        <v>274</v>
      </c>
      <c r="C103" s="18" t="s">
        <v>156</v>
      </c>
      <c r="D103" s="18"/>
      <c r="E103" s="17"/>
      <c r="F103" s="17">
        <v>2000000</v>
      </c>
      <c r="G103" s="17"/>
      <c r="H103" s="18"/>
      <c r="I103" s="18"/>
      <c r="J103" s="18"/>
      <c r="L103" s="11"/>
      <c r="M103" s="11"/>
      <c r="N103" s="11"/>
      <c r="O103" s="11"/>
    </row>
    <row r="104" spans="2:15" ht="14.1" customHeight="1">
      <c r="B104" s="18" t="s">
        <v>275</v>
      </c>
      <c r="C104" s="18" t="s">
        <v>157</v>
      </c>
      <c r="D104" s="18"/>
      <c r="E104" s="17"/>
      <c r="F104" s="17">
        <v>500000</v>
      </c>
      <c r="G104" s="17"/>
      <c r="H104" s="18"/>
      <c r="I104" s="18"/>
      <c r="J104" s="18"/>
      <c r="L104" s="11"/>
      <c r="M104" s="11"/>
      <c r="N104" s="11"/>
      <c r="O104" s="11"/>
    </row>
    <row r="105" spans="2:15" ht="14.1" customHeight="1">
      <c r="B105" s="18" t="s">
        <v>276</v>
      </c>
      <c r="C105" s="18" t="s">
        <v>260</v>
      </c>
      <c r="D105" s="18"/>
      <c r="E105" s="17"/>
      <c r="F105" s="17">
        <v>20000000</v>
      </c>
      <c r="G105" s="17"/>
      <c r="H105" s="18"/>
      <c r="I105" s="18"/>
      <c r="J105" s="18"/>
      <c r="L105" s="11"/>
      <c r="M105" s="11"/>
      <c r="N105" s="11"/>
      <c r="O105" s="11"/>
    </row>
    <row r="106" spans="2:15" ht="14.1" customHeight="1">
      <c r="B106" s="18" t="s">
        <v>277</v>
      </c>
      <c r="C106" s="18" t="s">
        <v>177</v>
      </c>
      <c r="D106" s="18"/>
      <c r="E106" s="17"/>
      <c r="F106" s="17">
        <v>5000000</v>
      </c>
      <c r="G106" s="17"/>
      <c r="H106" s="18"/>
      <c r="I106" s="18"/>
      <c r="J106" s="18"/>
      <c r="L106" s="11"/>
      <c r="M106" s="11"/>
      <c r="N106" s="11"/>
      <c r="O106" s="11"/>
    </row>
    <row r="107" spans="2:15" ht="14.1" customHeight="1">
      <c r="B107" s="18" t="s">
        <v>278</v>
      </c>
      <c r="C107" s="18" t="s">
        <v>358</v>
      </c>
      <c r="D107" s="18"/>
      <c r="E107" s="17"/>
      <c r="F107" s="17">
        <v>5000000</v>
      </c>
      <c r="G107" s="17"/>
      <c r="H107" s="18"/>
      <c r="I107" s="18"/>
      <c r="J107" s="18"/>
      <c r="L107" s="11"/>
      <c r="M107" s="11"/>
      <c r="N107" s="11"/>
      <c r="O107" s="11"/>
    </row>
    <row r="108" spans="2:15" ht="14.1" customHeight="1">
      <c r="B108" s="18" t="s">
        <v>269</v>
      </c>
      <c r="C108" s="19" t="s">
        <v>255</v>
      </c>
      <c r="D108" s="18"/>
      <c r="E108" s="17"/>
      <c r="F108" s="17"/>
      <c r="G108" s="17">
        <f>SUM(F109:F119)</f>
        <v>69400000</v>
      </c>
      <c r="H108" s="18"/>
      <c r="I108" s="18"/>
      <c r="J108" s="18"/>
      <c r="L108" s="11"/>
      <c r="M108" s="11"/>
      <c r="N108" s="11"/>
      <c r="O108" s="11"/>
    </row>
    <row r="109" spans="2:15" ht="14.1" customHeight="1">
      <c r="B109" s="18" t="s">
        <v>279</v>
      </c>
      <c r="C109" s="18" t="s">
        <v>158</v>
      </c>
      <c r="D109" s="18"/>
      <c r="E109" s="17"/>
      <c r="F109" s="17">
        <v>28000000</v>
      </c>
      <c r="G109" s="17"/>
      <c r="H109" s="18"/>
      <c r="I109" s="18"/>
      <c r="J109" s="18"/>
      <c r="L109" s="11"/>
      <c r="M109" s="11"/>
      <c r="N109" s="11"/>
      <c r="O109" s="11"/>
    </row>
    <row r="110" spans="2:15" ht="14.1" customHeight="1">
      <c r="B110" s="18" t="s">
        <v>280</v>
      </c>
      <c r="C110" s="18" t="s">
        <v>159</v>
      </c>
      <c r="D110" s="18"/>
      <c r="E110" s="17"/>
      <c r="F110" s="17">
        <f>3600000-100000</f>
        <v>3500000</v>
      </c>
      <c r="G110" s="17"/>
      <c r="H110" s="18"/>
      <c r="I110" s="18"/>
      <c r="J110" s="18"/>
      <c r="L110" s="11"/>
      <c r="M110" s="11"/>
      <c r="N110" s="11"/>
      <c r="O110" s="11"/>
    </row>
    <row r="111" spans="2:15" ht="14.1" customHeight="1">
      <c r="B111" s="18" t="s">
        <v>281</v>
      </c>
      <c r="C111" s="18" t="s">
        <v>160</v>
      </c>
      <c r="D111" s="18"/>
      <c r="E111" s="17"/>
      <c r="F111" s="17">
        <v>1000000</v>
      </c>
      <c r="G111" s="17"/>
      <c r="H111" s="17"/>
      <c r="I111" s="18"/>
      <c r="J111" s="18"/>
      <c r="L111" s="11"/>
      <c r="M111" s="11"/>
      <c r="N111" s="11"/>
      <c r="O111" s="11"/>
    </row>
    <row r="112" spans="2:15" ht="14.1" customHeight="1">
      <c r="B112" s="18" t="s">
        <v>282</v>
      </c>
      <c r="C112" s="18" t="s">
        <v>257</v>
      </c>
      <c r="D112" s="18"/>
      <c r="E112" s="17"/>
      <c r="F112" s="17">
        <v>500000</v>
      </c>
      <c r="G112" s="17"/>
      <c r="H112" s="17"/>
      <c r="I112" s="18"/>
      <c r="J112" s="18"/>
      <c r="L112" s="11"/>
      <c r="M112" s="11"/>
      <c r="N112" s="11"/>
      <c r="O112" s="11"/>
    </row>
    <row r="113" spans="2:15" ht="14.1" customHeight="1">
      <c r="B113" s="18" t="s">
        <v>283</v>
      </c>
      <c r="C113" s="18" t="s">
        <v>161</v>
      </c>
      <c r="D113" s="18"/>
      <c r="E113" s="17"/>
      <c r="F113" s="17">
        <v>1000000</v>
      </c>
      <c r="G113" s="17"/>
      <c r="H113" s="17"/>
      <c r="I113" s="18"/>
      <c r="J113" s="18"/>
      <c r="L113" s="11"/>
      <c r="M113" s="11"/>
      <c r="N113" s="11"/>
      <c r="O113" s="11"/>
    </row>
    <row r="114" spans="2:15" ht="14.1" customHeight="1">
      <c r="B114" s="18" t="s">
        <v>359</v>
      </c>
      <c r="C114" s="18" t="s">
        <v>162</v>
      </c>
      <c r="D114" s="18"/>
      <c r="E114" s="17"/>
      <c r="F114" s="17">
        <v>7500000</v>
      </c>
      <c r="G114" s="17"/>
      <c r="H114" s="17"/>
      <c r="I114" s="18"/>
      <c r="J114" s="18"/>
      <c r="L114" s="11"/>
      <c r="M114" s="11"/>
      <c r="N114" s="11"/>
      <c r="O114" s="11"/>
    </row>
    <row r="115" spans="2:15" ht="14.1" customHeight="1">
      <c r="B115" s="18" t="s">
        <v>360</v>
      </c>
      <c r="C115" s="19" t="s">
        <v>176</v>
      </c>
      <c r="D115" s="18"/>
      <c r="E115" s="17"/>
      <c r="F115" s="17">
        <f>E116++E117+E118+E119</f>
        <v>21500000</v>
      </c>
      <c r="G115" s="17"/>
      <c r="H115" s="17"/>
      <c r="I115" s="18"/>
      <c r="J115" s="18"/>
      <c r="L115" s="11"/>
      <c r="M115" s="11"/>
      <c r="N115" s="11"/>
      <c r="O115" s="11"/>
    </row>
    <row r="116" spans="2:15" ht="14.1" customHeight="1">
      <c r="B116" s="18" t="s">
        <v>361</v>
      </c>
      <c r="C116" s="18" t="s">
        <v>258</v>
      </c>
      <c r="D116" s="18"/>
      <c r="E116" s="17">
        <v>2500000</v>
      </c>
      <c r="F116" s="17"/>
      <c r="G116" s="17"/>
      <c r="H116" s="17"/>
      <c r="I116" s="18"/>
      <c r="J116" s="18"/>
      <c r="L116" s="11"/>
      <c r="M116" s="11"/>
      <c r="N116" s="11"/>
      <c r="O116" s="11"/>
    </row>
    <row r="117" spans="2:15" ht="14.1" customHeight="1">
      <c r="B117" s="18" t="s">
        <v>362</v>
      </c>
      <c r="C117" s="18" t="s">
        <v>261</v>
      </c>
      <c r="D117" s="18"/>
      <c r="E117" s="17">
        <v>4000000</v>
      </c>
      <c r="F117" s="17"/>
      <c r="G117" s="17"/>
      <c r="H117" s="17"/>
      <c r="I117" s="18"/>
      <c r="J117" s="18"/>
      <c r="L117" s="11"/>
      <c r="M117" s="11"/>
      <c r="N117" s="11"/>
      <c r="O117" s="11"/>
    </row>
    <row r="118" spans="2:15" ht="14.1" customHeight="1">
      <c r="B118" s="18" t="s">
        <v>363</v>
      </c>
      <c r="C118" s="18" t="s">
        <v>259</v>
      </c>
      <c r="D118" s="18"/>
      <c r="E118" s="17">
        <v>15000000</v>
      </c>
      <c r="F118" s="17"/>
      <c r="G118" s="17"/>
      <c r="H118" s="17"/>
      <c r="I118" s="18"/>
      <c r="J118" s="18"/>
      <c r="L118" s="11"/>
      <c r="M118" s="11"/>
      <c r="N118" s="11"/>
      <c r="O118" s="11"/>
    </row>
    <row r="119" spans="2:15" ht="14.1" customHeight="1">
      <c r="B119" s="18" t="s">
        <v>337</v>
      </c>
      <c r="C119" s="18" t="s">
        <v>364</v>
      </c>
      <c r="D119" s="18"/>
      <c r="E119" s="17"/>
      <c r="F119" s="17">
        <f>1600000+5000000-200000</f>
        <v>6400000</v>
      </c>
      <c r="G119" s="17"/>
      <c r="H119" s="17"/>
      <c r="I119" s="18"/>
      <c r="J119" s="18"/>
      <c r="L119" s="11"/>
      <c r="M119" s="11"/>
      <c r="N119" s="11"/>
      <c r="O119" s="11"/>
    </row>
    <row r="120" spans="2:15" ht="14.1" customHeight="1">
      <c r="B120" s="18" t="s">
        <v>270</v>
      </c>
      <c r="C120" s="19" t="s">
        <v>178</v>
      </c>
      <c r="D120" s="18"/>
      <c r="E120" s="17"/>
      <c r="F120" s="17"/>
      <c r="G120" s="17"/>
      <c r="H120" s="18"/>
      <c r="I120" s="20">
        <f>+H121</f>
        <v>4550000</v>
      </c>
      <c r="J120" s="18"/>
      <c r="L120" s="11"/>
      <c r="M120" s="11"/>
      <c r="N120" s="11"/>
      <c r="O120" s="11"/>
    </row>
    <row r="121" spans="2:15" ht="14.1" customHeight="1">
      <c r="B121" s="18" t="s">
        <v>271</v>
      </c>
      <c r="C121" s="19" t="s">
        <v>153</v>
      </c>
      <c r="D121" s="18"/>
      <c r="E121" s="17"/>
      <c r="F121" s="17"/>
      <c r="G121" s="17"/>
      <c r="H121" s="20">
        <f>+SUM(G122:G124)</f>
        <v>4550000</v>
      </c>
      <c r="I121" s="18"/>
      <c r="J121" s="18"/>
      <c r="L121" s="11"/>
      <c r="M121" s="11"/>
      <c r="N121" s="11"/>
      <c r="O121" s="11"/>
    </row>
    <row r="122" spans="2:15" ht="14.1" customHeight="1">
      <c r="B122" s="18" t="s">
        <v>272</v>
      </c>
      <c r="C122" s="18" t="s">
        <v>179</v>
      </c>
      <c r="D122" s="18"/>
      <c r="E122" s="17"/>
      <c r="F122" s="17"/>
      <c r="G122" s="17">
        <v>1500000</v>
      </c>
      <c r="H122" s="18"/>
      <c r="I122" s="18"/>
      <c r="J122" s="18"/>
      <c r="L122" s="11"/>
      <c r="M122" s="11"/>
      <c r="N122" s="11"/>
      <c r="O122" s="11"/>
    </row>
    <row r="123" spans="2:15" ht="14.1" customHeight="1">
      <c r="B123" s="18" t="s">
        <v>180</v>
      </c>
      <c r="C123" s="18" t="s">
        <v>181</v>
      </c>
      <c r="D123" s="18"/>
      <c r="E123" s="17"/>
      <c r="F123" s="17"/>
      <c r="G123" s="17">
        <v>50000</v>
      </c>
      <c r="H123" s="18"/>
      <c r="I123" s="18"/>
      <c r="J123" s="18"/>
      <c r="L123" s="11"/>
      <c r="M123" s="11"/>
      <c r="N123" s="11"/>
      <c r="O123" s="11"/>
    </row>
    <row r="124" spans="2:15" ht="14.1" customHeight="1">
      <c r="B124" s="18" t="s">
        <v>273</v>
      </c>
      <c r="C124" s="18" t="s">
        <v>264</v>
      </c>
      <c r="D124" s="18"/>
      <c r="E124" s="17"/>
      <c r="F124" s="17"/>
      <c r="G124" s="17">
        <v>3000000</v>
      </c>
      <c r="H124" s="18"/>
      <c r="I124" s="18"/>
      <c r="J124" s="18"/>
      <c r="L124" s="11"/>
      <c r="M124" s="11"/>
      <c r="N124" s="11"/>
      <c r="O124" s="11"/>
    </row>
    <row r="125" spans="2:15" ht="14.1" customHeight="1">
      <c r="B125" s="18" t="s">
        <v>182</v>
      </c>
      <c r="C125" s="19" t="s">
        <v>183</v>
      </c>
      <c r="D125" s="18"/>
      <c r="E125" s="17"/>
      <c r="F125" s="17"/>
      <c r="G125" s="17"/>
      <c r="H125" s="18"/>
      <c r="I125" s="18"/>
      <c r="J125" s="17">
        <f>+I126+I156</f>
        <v>108547041.73999999</v>
      </c>
      <c r="L125" s="11"/>
      <c r="M125" s="11"/>
      <c r="N125" s="11"/>
      <c r="O125" s="11"/>
    </row>
    <row r="126" spans="2:15" ht="14.1" customHeight="1">
      <c r="B126" s="18" t="s">
        <v>184</v>
      </c>
      <c r="C126" s="19" t="s">
        <v>185</v>
      </c>
      <c r="D126" s="18"/>
      <c r="E126" s="17"/>
      <c r="F126" s="17"/>
      <c r="G126" s="17"/>
      <c r="H126" s="18"/>
      <c r="I126" s="20">
        <f>SUM(H127:H127)</f>
        <v>68137041.739999995</v>
      </c>
      <c r="J126" s="18"/>
      <c r="L126" s="11"/>
      <c r="M126" s="11"/>
      <c r="N126" s="11"/>
      <c r="O126" s="11"/>
    </row>
    <row r="127" spans="2:15" ht="14.1" customHeight="1">
      <c r="B127" s="18" t="s">
        <v>186</v>
      </c>
      <c r="C127" s="19" t="s">
        <v>187</v>
      </c>
      <c r="D127" s="18"/>
      <c r="E127" s="17"/>
      <c r="F127" s="17"/>
      <c r="G127" s="17"/>
      <c r="H127" s="20">
        <f>+G128+G129</f>
        <v>68137041.739999995</v>
      </c>
      <c r="I127" s="18"/>
      <c r="J127" s="18"/>
      <c r="L127" s="11"/>
      <c r="M127" s="11"/>
      <c r="N127" s="11"/>
      <c r="O127" s="11"/>
    </row>
    <row r="128" spans="2:15" ht="14.1" customHeight="1">
      <c r="B128" s="18" t="s">
        <v>188</v>
      </c>
      <c r="C128" s="18" t="s">
        <v>263</v>
      </c>
      <c r="D128" s="18"/>
      <c r="E128" s="17"/>
      <c r="F128" s="17"/>
      <c r="G128" s="17">
        <v>22189561.850000001</v>
      </c>
      <c r="H128" s="18"/>
      <c r="I128" s="18"/>
      <c r="J128" s="18"/>
      <c r="L128" s="11"/>
      <c r="M128" s="11"/>
      <c r="N128" s="11"/>
      <c r="O128" s="11"/>
    </row>
    <row r="129" spans="2:15" ht="14.1" customHeight="1">
      <c r="B129" s="18" t="s">
        <v>189</v>
      </c>
      <c r="C129" s="19" t="s">
        <v>262</v>
      </c>
      <c r="D129" s="18"/>
      <c r="E129" s="17"/>
      <c r="F129" s="17"/>
      <c r="G129" s="17">
        <f>SUM(F130:F155)</f>
        <v>45947479.889999993</v>
      </c>
      <c r="H129" s="18"/>
      <c r="I129" s="18"/>
      <c r="J129" s="18"/>
      <c r="L129" s="11"/>
      <c r="M129" s="11"/>
      <c r="N129" s="11"/>
      <c r="O129" s="11"/>
    </row>
    <row r="130" spans="2:15" ht="14.1" customHeight="1">
      <c r="B130" s="18" t="s">
        <v>190</v>
      </c>
      <c r="C130" s="18" t="s">
        <v>287</v>
      </c>
      <c r="D130" s="18"/>
      <c r="E130" s="17"/>
      <c r="F130" s="17">
        <v>8817650.25</v>
      </c>
      <c r="G130" s="17"/>
      <c r="H130" s="18"/>
      <c r="I130" s="18"/>
      <c r="J130" s="18"/>
      <c r="L130" s="11"/>
      <c r="M130" s="11"/>
      <c r="N130" s="11"/>
      <c r="O130" s="11"/>
    </row>
    <row r="131" spans="2:15" ht="14.1" customHeight="1">
      <c r="B131" s="18" t="s">
        <v>191</v>
      </c>
      <c r="C131" s="18" t="s">
        <v>288</v>
      </c>
      <c r="D131" s="18"/>
      <c r="E131" s="17"/>
      <c r="F131" s="17">
        <v>860931.45</v>
      </c>
      <c r="G131" s="17"/>
      <c r="H131" s="18"/>
      <c r="I131" s="18"/>
      <c r="J131" s="18"/>
      <c r="L131" s="11"/>
      <c r="M131" s="11"/>
      <c r="N131" s="11"/>
      <c r="O131" s="11"/>
    </row>
    <row r="132" spans="2:15" ht="14.1" customHeight="1">
      <c r="B132" s="18" t="s">
        <v>192</v>
      </c>
      <c r="C132" s="18" t="s">
        <v>289</v>
      </c>
      <c r="D132" s="18"/>
      <c r="E132" s="17"/>
      <c r="F132" s="17">
        <v>826.28</v>
      </c>
      <c r="G132" s="17"/>
      <c r="H132" s="18"/>
      <c r="I132" s="18"/>
      <c r="J132" s="18"/>
      <c r="L132" s="11"/>
      <c r="M132" s="11"/>
      <c r="N132" s="11"/>
      <c r="O132" s="11"/>
    </row>
    <row r="133" spans="2:15" ht="14.1" customHeight="1">
      <c r="B133" s="18" t="s">
        <v>193</v>
      </c>
      <c r="C133" s="18" t="s">
        <v>290</v>
      </c>
      <c r="D133" s="18"/>
      <c r="E133" s="17"/>
      <c r="F133" s="21">
        <v>-1747495.04</v>
      </c>
      <c r="G133" s="17"/>
      <c r="H133" s="18"/>
      <c r="I133" s="18"/>
      <c r="J133" s="18"/>
      <c r="L133" s="11"/>
      <c r="M133" s="11"/>
      <c r="N133" s="11"/>
      <c r="O133" s="11"/>
    </row>
    <row r="134" spans="2:15" ht="14.1" customHeight="1">
      <c r="B134" s="18" t="s">
        <v>194</v>
      </c>
      <c r="C134" s="18" t="s">
        <v>291</v>
      </c>
      <c r="D134" s="18"/>
      <c r="E134" s="17"/>
      <c r="F134" s="17">
        <v>1618.6</v>
      </c>
      <c r="G134" s="17"/>
      <c r="H134" s="18"/>
      <c r="I134" s="18"/>
      <c r="J134" s="18"/>
      <c r="L134" s="11"/>
      <c r="M134" s="11"/>
      <c r="N134" s="11"/>
      <c r="O134" s="11"/>
    </row>
    <row r="135" spans="2:15" ht="14.1" customHeight="1">
      <c r="B135" s="18" t="s">
        <v>195</v>
      </c>
      <c r="C135" s="18" t="s">
        <v>292</v>
      </c>
      <c r="D135" s="18"/>
      <c r="E135" s="17"/>
      <c r="F135" s="17">
        <v>373892.27</v>
      </c>
      <c r="G135" s="17"/>
      <c r="H135" s="18"/>
      <c r="I135" s="18"/>
      <c r="J135" s="18"/>
      <c r="L135" s="11"/>
      <c r="M135" s="11"/>
      <c r="N135" s="11"/>
      <c r="O135" s="11"/>
    </row>
    <row r="136" spans="2:15" ht="14.1" customHeight="1">
      <c r="B136" s="18" t="s">
        <v>196</v>
      </c>
      <c r="C136" s="18" t="s">
        <v>293</v>
      </c>
      <c r="D136" s="18"/>
      <c r="E136" s="17"/>
      <c r="F136" s="17">
        <v>3970.51</v>
      </c>
      <c r="G136" s="17"/>
      <c r="H136" s="18"/>
      <c r="I136" s="18"/>
      <c r="J136" s="18"/>
      <c r="L136" s="11"/>
      <c r="M136" s="11"/>
      <c r="N136" s="11"/>
      <c r="O136" s="11"/>
    </row>
    <row r="137" spans="2:15" ht="14.1" customHeight="1">
      <c r="B137" s="18" t="s">
        <v>197</v>
      </c>
      <c r="C137" s="18" t="s">
        <v>294</v>
      </c>
      <c r="D137" s="18"/>
      <c r="E137" s="17"/>
      <c r="F137" s="17">
        <v>6559.95</v>
      </c>
      <c r="G137" s="17"/>
      <c r="H137" s="18"/>
      <c r="I137" s="18"/>
      <c r="J137" s="18"/>
      <c r="L137" s="11"/>
      <c r="M137" s="11"/>
      <c r="N137" s="11"/>
      <c r="O137" s="11"/>
    </row>
    <row r="138" spans="2:15" ht="14.1" customHeight="1">
      <c r="B138" s="18" t="s">
        <v>285</v>
      </c>
      <c r="C138" s="18" t="s">
        <v>295</v>
      </c>
      <c r="D138" s="18"/>
      <c r="E138" s="17"/>
      <c r="F138" s="17">
        <v>1621.85</v>
      </c>
      <c r="G138" s="17"/>
      <c r="H138" s="18"/>
      <c r="I138" s="18"/>
      <c r="J138" s="18"/>
      <c r="L138" s="11"/>
      <c r="M138" s="11"/>
      <c r="N138" s="11"/>
      <c r="O138" s="11"/>
    </row>
    <row r="139" spans="2:15" ht="14.1" customHeight="1">
      <c r="B139" s="18" t="s">
        <v>286</v>
      </c>
      <c r="C139" s="18" t="s">
        <v>296</v>
      </c>
      <c r="D139" s="18"/>
      <c r="E139" s="17"/>
      <c r="F139" s="17">
        <v>2028.71</v>
      </c>
      <c r="G139" s="17"/>
      <c r="H139" s="18"/>
      <c r="I139" s="18"/>
      <c r="J139" s="18"/>
      <c r="L139" s="11"/>
      <c r="M139" s="11"/>
      <c r="N139" s="11"/>
      <c r="O139" s="11"/>
    </row>
    <row r="140" spans="2:15" ht="14.1" customHeight="1">
      <c r="B140" s="18" t="s">
        <v>297</v>
      </c>
      <c r="C140" s="18" t="s">
        <v>298</v>
      </c>
      <c r="D140" s="18"/>
      <c r="E140" s="17"/>
      <c r="F140" s="17">
        <v>256107.96</v>
      </c>
      <c r="G140" s="17"/>
      <c r="H140" s="18"/>
      <c r="I140" s="18"/>
      <c r="J140" s="18"/>
      <c r="L140" s="11"/>
      <c r="M140" s="11"/>
      <c r="N140" s="11"/>
      <c r="O140" s="11"/>
    </row>
    <row r="141" spans="2:15" ht="14.1" customHeight="1">
      <c r="B141" s="18" t="s">
        <v>327</v>
      </c>
      <c r="C141" s="18" t="s">
        <v>365</v>
      </c>
      <c r="D141" s="18"/>
      <c r="E141" s="17"/>
      <c r="F141" s="17">
        <v>2300.0500000000002</v>
      </c>
      <c r="G141" s="17"/>
      <c r="H141" s="18"/>
      <c r="I141" s="18"/>
      <c r="J141" s="18"/>
      <c r="L141" s="11"/>
      <c r="M141" s="11"/>
      <c r="N141" s="11"/>
      <c r="O141" s="11"/>
    </row>
    <row r="142" spans="2:15" ht="14.1" customHeight="1">
      <c r="B142" s="18" t="s">
        <v>300</v>
      </c>
      <c r="C142" s="18" t="s">
        <v>366</v>
      </c>
      <c r="D142" s="18"/>
      <c r="E142" s="17"/>
      <c r="F142" s="17">
        <v>-41775.64</v>
      </c>
      <c r="G142" s="17"/>
      <c r="H142" s="18"/>
      <c r="I142" s="18"/>
      <c r="J142" s="18"/>
      <c r="L142" s="11"/>
      <c r="M142" s="11"/>
      <c r="N142" s="11"/>
      <c r="O142" s="11"/>
    </row>
    <row r="143" spans="2:15" ht="14.1" customHeight="1">
      <c r="B143" s="18" t="s">
        <v>302</v>
      </c>
      <c r="C143" s="18" t="s">
        <v>367</v>
      </c>
      <c r="D143" s="18"/>
      <c r="E143" s="17"/>
      <c r="F143" s="17">
        <v>74639.05</v>
      </c>
      <c r="G143" s="17"/>
      <c r="H143" s="18"/>
      <c r="I143" s="18"/>
      <c r="J143" s="18"/>
      <c r="L143" s="11"/>
      <c r="M143" s="11"/>
      <c r="N143" s="11"/>
      <c r="O143" s="11"/>
    </row>
    <row r="144" spans="2:15" ht="14.1" customHeight="1">
      <c r="B144" s="18" t="s">
        <v>301</v>
      </c>
      <c r="C144" s="18" t="s">
        <v>368</v>
      </c>
      <c r="D144" s="18"/>
      <c r="E144" s="17"/>
      <c r="F144" s="17">
        <v>1342.96</v>
      </c>
      <c r="G144" s="17"/>
      <c r="H144" s="18"/>
      <c r="I144" s="18"/>
      <c r="J144" s="18"/>
      <c r="L144" s="11"/>
      <c r="M144" s="11"/>
      <c r="N144" s="11"/>
      <c r="O144" s="11"/>
    </row>
    <row r="145" spans="2:15" ht="14.1" customHeight="1">
      <c r="B145" s="18" t="s">
        <v>306</v>
      </c>
      <c r="C145" s="18" t="s">
        <v>369</v>
      </c>
      <c r="D145" s="18"/>
      <c r="E145" s="17"/>
      <c r="F145" s="17">
        <v>1138946.29</v>
      </c>
      <c r="G145" s="17"/>
      <c r="H145" s="18"/>
      <c r="I145" s="18"/>
      <c r="J145" s="18"/>
      <c r="L145" s="11"/>
      <c r="M145" s="11"/>
      <c r="N145" s="11"/>
      <c r="O145" s="11"/>
    </row>
    <row r="146" spans="2:15" ht="14.1" customHeight="1">
      <c r="B146" s="18" t="s">
        <v>307</v>
      </c>
      <c r="C146" s="18" t="s">
        <v>305</v>
      </c>
      <c r="D146" s="18"/>
      <c r="E146" s="17"/>
      <c r="F146" s="17">
        <v>2872499.36</v>
      </c>
      <c r="G146" s="17"/>
      <c r="H146" s="18"/>
      <c r="I146" s="18"/>
      <c r="J146" s="18"/>
      <c r="L146" s="11"/>
      <c r="M146" s="11"/>
      <c r="N146" s="11"/>
      <c r="O146" s="11"/>
    </row>
    <row r="147" spans="2:15" ht="14.1" customHeight="1">
      <c r="B147" s="18" t="s">
        <v>308</v>
      </c>
      <c r="C147" s="18" t="s">
        <v>351</v>
      </c>
      <c r="D147" s="18"/>
      <c r="E147" s="17"/>
      <c r="F147" s="17">
        <v>1641654.9</v>
      </c>
      <c r="G147" s="17"/>
      <c r="H147" s="18"/>
      <c r="I147" s="18"/>
      <c r="J147" s="18"/>
      <c r="L147" s="11"/>
      <c r="M147" s="11"/>
      <c r="N147" s="11"/>
      <c r="O147" s="11"/>
    </row>
    <row r="148" spans="2:15" ht="14.1" customHeight="1">
      <c r="B148" s="18" t="s">
        <v>328</v>
      </c>
      <c r="C148" s="18" t="s">
        <v>299</v>
      </c>
      <c r="D148" s="18"/>
      <c r="E148" s="17"/>
      <c r="F148" s="17">
        <v>467829.68</v>
      </c>
      <c r="G148" s="17"/>
      <c r="H148" s="18"/>
      <c r="I148" s="18"/>
      <c r="J148" s="18"/>
      <c r="L148" s="11"/>
      <c r="M148" s="11"/>
      <c r="N148" s="11"/>
      <c r="O148" s="11"/>
    </row>
    <row r="149" spans="2:15" ht="14.1" customHeight="1">
      <c r="B149" s="18" t="s">
        <v>309</v>
      </c>
      <c r="C149" s="18" t="s">
        <v>370</v>
      </c>
      <c r="D149" s="18"/>
      <c r="E149" s="17"/>
      <c r="F149" s="17">
        <v>20007627.219999999</v>
      </c>
      <c r="G149" s="17"/>
      <c r="H149" s="18"/>
      <c r="I149" s="18"/>
      <c r="J149" s="18"/>
      <c r="L149" s="11"/>
      <c r="M149" s="11"/>
      <c r="N149" s="11"/>
      <c r="O149" s="11"/>
    </row>
    <row r="150" spans="2:15" ht="14.1" customHeight="1">
      <c r="B150" s="18" t="s">
        <v>330</v>
      </c>
      <c r="C150" s="18" t="s">
        <v>329</v>
      </c>
      <c r="D150" s="18"/>
      <c r="E150" s="17"/>
      <c r="F150" s="17">
        <v>727756.58</v>
      </c>
      <c r="G150" s="17"/>
      <c r="H150" s="18"/>
      <c r="I150" s="18"/>
      <c r="J150" s="18"/>
      <c r="L150" s="11"/>
      <c r="M150" s="11"/>
      <c r="N150" s="11"/>
      <c r="O150" s="11"/>
    </row>
    <row r="151" spans="2:15" ht="14.1" customHeight="1">
      <c r="B151" s="18" t="s">
        <v>331</v>
      </c>
      <c r="C151" s="18" t="s">
        <v>350</v>
      </c>
      <c r="D151" s="18"/>
      <c r="E151" s="17"/>
      <c r="F151" s="17">
        <v>9581354.3699999992</v>
      </c>
      <c r="G151" s="17"/>
      <c r="H151" s="18"/>
      <c r="I151" s="18"/>
      <c r="J151" s="18"/>
      <c r="L151" s="11"/>
      <c r="M151" s="11"/>
      <c r="N151" s="11"/>
      <c r="O151" s="11"/>
    </row>
    <row r="152" spans="2:15" ht="14.1" customHeight="1">
      <c r="B152" s="18" t="s">
        <v>334</v>
      </c>
      <c r="C152" s="18" t="s">
        <v>332</v>
      </c>
      <c r="D152" s="18"/>
      <c r="E152" s="17"/>
      <c r="F152" s="17">
        <v>506875.28</v>
      </c>
      <c r="G152" s="17"/>
      <c r="H152" s="18"/>
      <c r="I152" s="18"/>
      <c r="J152" s="18"/>
      <c r="L152" s="11"/>
      <c r="M152" s="11"/>
      <c r="N152" s="11"/>
      <c r="O152" s="11"/>
    </row>
    <row r="153" spans="2:15" ht="14.1" customHeight="1">
      <c r="B153" s="18" t="s">
        <v>310</v>
      </c>
      <c r="C153" s="18" t="s">
        <v>303</v>
      </c>
      <c r="D153" s="18"/>
      <c r="E153" s="17"/>
      <c r="F153" s="17">
        <v>275905.2</v>
      </c>
      <c r="G153" s="17"/>
      <c r="H153" s="18"/>
      <c r="I153" s="18"/>
      <c r="J153" s="18"/>
      <c r="L153" s="11"/>
      <c r="M153" s="11"/>
      <c r="N153" s="11"/>
      <c r="O153" s="11"/>
    </row>
    <row r="154" spans="2:15" ht="14.1" customHeight="1">
      <c r="B154" s="18" t="s">
        <v>311</v>
      </c>
      <c r="C154" s="18" t="s">
        <v>333</v>
      </c>
      <c r="D154" s="18"/>
      <c r="E154" s="17"/>
      <c r="F154" s="17">
        <v>0</v>
      </c>
      <c r="G154" s="17"/>
      <c r="H154" s="18"/>
      <c r="I154" s="18"/>
      <c r="J154" s="18"/>
      <c r="L154" s="11"/>
      <c r="M154" s="11"/>
      <c r="N154" s="11"/>
      <c r="O154" s="11"/>
    </row>
    <row r="155" spans="2:15" ht="14.1" customHeight="1">
      <c r="B155" s="18" t="s">
        <v>312</v>
      </c>
      <c r="C155" s="18" t="s">
        <v>304</v>
      </c>
      <c r="D155" s="18"/>
      <c r="E155" s="17"/>
      <c r="F155" s="17">
        <v>112811.8</v>
      </c>
      <c r="G155" s="17"/>
      <c r="H155" s="18"/>
      <c r="I155" s="18"/>
      <c r="J155" s="18"/>
      <c r="L155" s="11"/>
      <c r="M155" s="11"/>
      <c r="N155" s="11"/>
      <c r="O155" s="11"/>
    </row>
    <row r="156" spans="2:15" ht="14.1" customHeight="1">
      <c r="B156" s="18" t="s">
        <v>198</v>
      </c>
      <c r="C156" s="19" t="s">
        <v>199</v>
      </c>
      <c r="D156" s="22"/>
      <c r="E156" s="22"/>
      <c r="F156" s="17"/>
      <c r="G156" s="17"/>
      <c r="H156" s="18"/>
      <c r="I156" s="20">
        <f>+H157+H160</f>
        <v>40410000</v>
      </c>
      <c r="J156" s="18"/>
      <c r="L156" s="11"/>
      <c r="M156" s="11"/>
      <c r="N156" s="11"/>
      <c r="O156" s="11"/>
    </row>
    <row r="157" spans="2:15" ht="14.1" customHeight="1">
      <c r="B157" s="18" t="s">
        <v>200</v>
      </c>
      <c r="C157" s="19" t="s">
        <v>153</v>
      </c>
      <c r="D157" s="18"/>
      <c r="E157" s="17"/>
      <c r="F157" s="17"/>
      <c r="G157" s="17"/>
      <c r="H157" s="20">
        <f>+G158+G159</f>
        <v>5410000</v>
      </c>
      <c r="I157" s="18"/>
      <c r="J157" s="18"/>
      <c r="L157" s="11"/>
      <c r="M157" s="11"/>
      <c r="N157" s="11"/>
      <c r="O157" s="11"/>
    </row>
    <row r="158" spans="2:15" ht="14.1" customHeight="1">
      <c r="B158" s="18" t="s">
        <v>201</v>
      </c>
      <c r="C158" s="18" t="s">
        <v>202</v>
      </c>
      <c r="D158" s="18"/>
      <c r="E158" s="17"/>
      <c r="F158" s="17"/>
      <c r="G158" s="17">
        <v>10000</v>
      </c>
      <c r="H158" s="18"/>
      <c r="I158" s="18"/>
      <c r="J158" s="18"/>
      <c r="L158" s="11"/>
      <c r="M158" s="11"/>
      <c r="N158" s="11"/>
      <c r="O158" s="11"/>
    </row>
    <row r="159" spans="2:15" ht="14.1" customHeight="1">
      <c r="B159" s="18" t="s">
        <v>203</v>
      </c>
      <c r="C159" s="18" t="s">
        <v>204</v>
      </c>
      <c r="D159" s="18"/>
      <c r="E159" s="17"/>
      <c r="F159" s="17"/>
      <c r="G159" s="17">
        <v>5400000</v>
      </c>
      <c r="H159" s="18"/>
      <c r="I159" s="18"/>
      <c r="J159" s="18"/>
      <c r="L159" s="11"/>
      <c r="M159" s="11"/>
      <c r="N159" s="11"/>
      <c r="O159" s="11"/>
    </row>
    <row r="160" spans="2:15" ht="14.1" customHeight="1">
      <c r="B160" s="18" t="s">
        <v>205</v>
      </c>
      <c r="C160" s="19" t="s">
        <v>155</v>
      </c>
      <c r="D160" s="18"/>
      <c r="E160" s="17"/>
      <c r="F160" s="17"/>
      <c r="G160" s="17"/>
      <c r="H160" s="17">
        <f>+G161</f>
        <v>35000000</v>
      </c>
      <c r="I160" s="17"/>
      <c r="J160" s="17"/>
      <c r="L160" s="11"/>
      <c r="M160" s="11"/>
      <c r="N160" s="11"/>
      <c r="O160" s="11"/>
    </row>
    <row r="161" spans="2:15" ht="14.1" customHeight="1">
      <c r="B161" s="18" t="s">
        <v>206</v>
      </c>
      <c r="C161" s="18" t="s">
        <v>207</v>
      </c>
      <c r="D161" s="18"/>
      <c r="E161" s="17"/>
      <c r="F161" s="17"/>
      <c r="G161" s="17">
        <v>35000000</v>
      </c>
      <c r="H161" s="17"/>
      <c r="I161" s="17"/>
      <c r="J161" s="17"/>
      <c r="L161" s="11"/>
      <c r="M161" s="11"/>
      <c r="N161" s="11"/>
      <c r="O161" s="11"/>
    </row>
    <row r="162" spans="2:15" ht="14.1" customHeight="1">
      <c r="B162" s="18" t="s">
        <v>208</v>
      </c>
      <c r="C162" s="19" t="s">
        <v>209</v>
      </c>
      <c r="D162" s="18"/>
      <c r="E162" s="17"/>
      <c r="F162" s="17"/>
      <c r="G162" s="17"/>
      <c r="H162" s="17"/>
      <c r="I162" s="17"/>
      <c r="J162" s="17">
        <f>SUM(I163:I183)</f>
        <v>117470000</v>
      </c>
      <c r="L162" s="11"/>
      <c r="M162" s="11"/>
      <c r="N162" s="11"/>
      <c r="O162" s="11"/>
    </row>
    <row r="163" spans="2:15" ht="14.1" customHeight="1">
      <c r="B163" s="18" t="s">
        <v>210</v>
      </c>
      <c r="C163" s="19" t="s">
        <v>211</v>
      </c>
      <c r="D163" s="18"/>
      <c r="E163" s="17"/>
      <c r="F163" s="17"/>
      <c r="G163" s="17"/>
      <c r="H163" s="17"/>
      <c r="I163" s="17">
        <f>+H164+H165</f>
        <v>83000</v>
      </c>
      <c r="J163" s="17"/>
      <c r="L163" s="11"/>
      <c r="M163" s="11"/>
      <c r="N163" s="11"/>
      <c r="O163" s="11"/>
    </row>
    <row r="164" spans="2:15" ht="14.1" customHeight="1">
      <c r="B164" s="18" t="s">
        <v>212</v>
      </c>
      <c r="C164" s="18" t="s">
        <v>213</v>
      </c>
      <c r="D164" s="18"/>
      <c r="E164" s="17"/>
      <c r="F164" s="17"/>
      <c r="G164" s="17"/>
      <c r="H164" s="17">
        <v>80000</v>
      </c>
      <c r="I164" s="17"/>
      <c r="J164" s="17"/>
      <c r="L164" s="11"/>
      <c r="M164" s="11"/>
      <c r="N164" s="11"/>
      <c r="O164" s="11"/>
    </row>
    <row r="165" spans="2:15" ht="14.1" customHeight="1">
      <c r="B165" s="18" t="s">
        <v>214</v>
      </c>
      <c r="C165" s="18" t="s">
        <v>215</v>
      </c>
      <c r="D165" s="18"/>
      <c r="E165" s="17"/>
      <c r="F165" s="17"/>
      <c r="G165" s="17"/>
      <c r="H165" s="17">
        <v>3000</v>
      </c>
      <c r="I165" s="17"/>
      <c r="J165" s="17"/>
      <c r="L165" s="11"/>
      <c r="M165" s="11"/>
      <c r="N165" s="11"/>
      <c r="O165" s="11"/>
    </row>
    <row r="166" spans="2:15" ht="14.1" customHeight="1">
      <c r="B166" s="18" t="s">
        <v>216</v>
      </c>
      <c r="C166" s="19" t="s">
        <v>217</v>
      </c>
      <c r="D166" s="18"/>
      <c r="E166" s="17"/>
      <c r="F166" s="17"/>
      <c r="G166" s="17"/>
      <c r="H166" s="17"/>
      <c r="I166" s="17">
        <f>+H167+H173+H177</f>
        <v>115387000</v>
      </c>
      <c r="J166" s="17"/>
      <c r="L166" s="11"/>
      <c r="M166" s="11"/>
      <c r="N166" s="11"/>
      <c r="O166" s="11"/>
    </row>
    <row r="167" spans="2:15" ht="14.1" customHeight="1">
      <c r="B167" s="18" t="s">
        <v>218</v>
      </c>
      <c r="C167" s="19" t="s">
        <v>219</v>
      </c>
      <c r="D167" s="18"/>
      <c r="E167" s="17"/>
      <c r="F167" s="17"/>
      <c r="G167" s="17"/>
      <c r="H167" s="17">
        <f>+SUM(G168:G172)</f>
        <v>108751000</v>
      </c>
      <c r="I167" s="17"/>
      <c r="J167" s="17"/>
      <c r="L167" s="11"/>
      <c r="M167" s="11"/>
      <c r="N167" s="11"/>
      <c r="O167" s="11"/>
    </row>
    <row r="168" spans="2:15" ht="14.1" customHeight="1">
      <c r="B168" s="18" t="s">
        <v>220</v>
      </c>
      <c r="C168" s="18" t="s">
        <v>221</v>
      </c>
      <c r="D168" s="18"/>
      <c r="E168" s="17"/>
      <c r="F168" s="17"/>
      <c r="G168" s="17">
        <v>64800000</v>
      </c>
      <c r="H168" s="17"/>
      <c r="I168" s="17"/>
      <c r="J168" s="17"/>
      <c r="L168" s="11"/>
      <c r="M168" s="11"/>
      <c r="N168" s="11"/>
      <c r="O168" s="11"/>
    </row>
    <row r="169" spans="2:15" ht="14.1" customHeight="1">
      <c r="B169" s="18" t="s">
        <v>222</v>
      </c>
      <c r="C169" s="18" t="s">
        <v>223</v>
      </c>
      <c r="D169" s="18"/>
      <c r="E169" s="17"/>
      <c r="F169" s="17"/>
      <c r="G169" s="17">
        <v>20626000</v>
      </c>
      <c r="H169" s="17"/>
      <c r="I169" s="17"/>
      <c r="J169" s="17"/>
      <c r="L169" s="11"/>
      <c r="M169" s="11"/>
      <c r="N169" s="11"/>
      <c r="O169" s="11"/>
    </row>
    <row r="170" spans="2:15" ht="14.1" customHeight="1">
      <c r="B170" s="18" t="s">
        <v>224</v>
      </c>
      <c r="C170" s="18" t="s">
        <v>225</v>
      </c>
      <c r="D170" s="18"/>
      <c r="E170" s="17"/>
      <c r="F170" s="17"/>
      <c r="G170" s="17">
        <v>1100000</v>
      </c>
      <c r="H170" s="17"/>
      <c r="I170" s="17"/>
      <c r="J170" s="17"/>
      <c r="L170" s="11"/>
      <c r="M170" s="11"/>
      <c r="N170" s="11"/>
      <c r="O170" s="11"/>
    </row>
    <row r="171" spans="2:15" ht="14.1" customHeight="1">
      <c r="B171" s="18" t="s">
        <v>226</v>
      </c>
      <c r="C171" s="18" t="s">
        <v>227</v>
      </c>
      <c r="D171" s="18"/>
      <c r="E171" s="17"/>
      <c r="F171" s="17"/>
      <c r="G171" s="17">
        <v>15100000</v>
      </c>
      <c r="H171" s="17"/>
      <c r="I171" s="17"/>
      <c r="J171" s="17"/>
      <c r="L171" s="11"/>
      <c r="M171" s="11"/>
      <c r="N171" s="11"/>
      <c r="O171" s="11"/>
    </row>
    <row r="172" spans="2:15" ht="14.1" customHeight="1">
      <c r="B172" s="18" t="s">
        <v>228</v>
      </c>
      <c r="C172" s="18" t="s">
        <v>229</v>
      </c>
      <c r="D172" s="18"/>
      <c r="E172" s="17"/>
      <c r="F172" s="17"/>
      <c r="G172" s="17">
        <v>7125000</v>
      </c>
      <c r="H172" s="17"/>
      <c r="I172" s="17"/>
      <c r="J172" s="17"/>
      <c r="L172" s="11"/>
      <c r="M172" s="11"/>
      <c r="N172" s="11"/>
      <c r="O172" s="11"/>
    </row>
    <row r="173" spans="2:15" ht="14.1" customHeight="1">
      <c r="B173" s="18" t="s">
        <v>230</v>
      </c>
      <c r="C173" s="19" t="s">
        <v>231</v>
      </c>
      <c r="D173" s="18"/>
      <c r="E173" s="17"/>
      <c r="F173" s="17"/>
      <c r="G173" s="17"/>
      <c r="H173" s="17">
        <f>SUM(G174:G176)</f>
        <v>5001000</v>
      </c>
      <c r="I173" s="17"/>
      <c r="J173" s="17"/>
      <c r="L173" s="11"/>
      <c r="M173" s="11"/>
      <c r="N173" s="11"/>
      <c r="O173" s="11"/>
    </row>
    <row r="174" spans="2:15" ht="14.1" customHeight="1">
      <c r="B174" s="18" t="s">
        <v>232</v>
      </c>
      <c r="C174" s="18" t="s">
        <v>233</v>
      </c>
      <c r="D174" s="18"/>
      <c r="E174" s="17"/>
      <c r="F174" s="17"/>
      <c r="G174" s="17">
        <v>2000000</v>
      </c>
      <c r="H174" s="17"/>
      <c r="I174" s="17"/>
      <c r="J174" s="17"/>
      <c r="L174" s="11"/>
      <c r="M174" s="11"/>
      <c r="N174" s="11"/>
      <c r="O174" s="11"/>
    </row>
    <row r="175" spans="2:15" ht="14.1" customHeight="1">
      <c r="B175" s="18" t="s">
        <v>234</v>
      </c>
      <c r="C175" s="18" t="s">
        <v>235</v>
      </c>
      <c r="D175" s="18"/>
      <c r="E175" s="17"/>
      <c r="F175" s="17"/>
      <c r="G175" s="17">
        <v>3000000</v>
      </c>
      <c r="H175" s="17"/>
      <c r="I175" s="17"/>
      <c r="J175" s="17"/>
      <c r="L175" s="11"/>
      <c r="M175" s="11"/>
      <c r="N175" s="11"/>
      <c r="O175" s="11"/>
    </row>
    <row r="176" spans="2:15" ht="14.1" customHeight="1">
      <c r="B176" s="18" t="s">
        <v>236</v>
      </c>
      <c r="C176" s="18" t="s">
        <v>237</v>
      </c>
      <c r="D176" s="18"/>
      <c r="E176" s="17"/>
      <c r="F176" s="17"/>
      <c r="G176" s="17">
        <v>1000</v>
      </c>
      <c r="H176" s="17"/>
      <c r="I176" s="17"/>
      <c r="J176" s="17"/>
      <c r="L176" s="11"/>
      <c r="M176" s="11"/>
      <c r="N176" s="11"/>
      <c r="O176" s="11"/>
    </row>
    <row r="177" spans="2:15" ht="14.1" customHeight="1">
      <c r="B177" s="18" t="s">
        <v>238</v>
      </c>
      <c r="C177" s="19" t="s">
        <v>239</v>
      </c>
      <c r="D177" s="18"/>
      <c r="E177" s="17"/>
      <c r="F177" s="17"/>
      <c r="G177" s="17"/>
      <c r="H177" s="17">
        <f>SUM(G178:G182)</f>
        <v>1635000</v>
      </c>
      <c r="I177" s="17"/>
      <c r="J177" s="17"/>
      <c r="L177" s="11"/>
      <c r="M177" s="11"/>
      <c r="N177" s="11"/>
      <c r="O177" s="11"/>
    </row>
    <row r="178" spans="2:15" ht="14.1" customHeight="1">
      <c r="B178" s="18" t="s">
        <v>240</v>
      </c>
      <c r="C178" s="18" t="s">
        <v>241</v>
      </c>
      <c r="D178" s="18"/>
      <c r="E178" s="17"/>
      <c r="F178" s="17"/>
      <c r="G178" s="17">
        <v>200000</v>
      </c>
      <c r="H178" s="17"/>
      <c r="I178" s="17"/>
      <c r="J178" s="17"/>
      <c r="L178" s="11"/>
      <c r="M178" s="11"/>
      <c r="N178" s="11"/>
      <c r="O178" s="11"/>
    </row>
    <row r="179" spans="2:15" ht="14.1" customHeight="1">
      <c r="B179" s="18" t="s">
        <v>242</v>
      </c>
      <c r="C179" s="18" t="s">
        <v>243</v>
      </c>
      <c r="D179" s="18"/>
      <c r="E179" s="17"/>
      <c r="F179" s="17"/>
      <c r="G179" s="17">
        <v>50000</v>
      </c>
      <c r="H179" s="17"/>
      <c r="I179" s="17"/>
      <c r="J179" s="17"/>
      <c r="L179" s="11"/>
      <c r="M179" s="11"/>
      <c r="N179" s="11"/>
      <c r="O179" s="11"/>
    </row>
    <row r="180" spans="2:15" ht="14.1" customHeight="1">
      <c r="B180" s="18" t="s">
        <v>244</v>
      </c>
      <c r="C180" s="18" t="s">
        <v>245</v>
      </c>
      <c r="D180" s="18"/>
      <c r="E180" s="17"/>
      <c r="F180" s="17"/>
      <c r="G180" s="17">
        <v>200000</v>
      </c>
      <c r="H180" s="17"/>
      <c r="I180" s="17"/>
      <c r="J180" s="17"/>
      <c r="L180" s="11"/>
      <c r="M180" s="11"/>
      <c r="N180" s="11"/>
      <c r="O180" s="11"/>
    </row>
    <row r="181" spans="2:15" ht="14.1" customHeight="1">
      <c r="B181" s="18" t="s">
        <v>246</v>
      </c>
      <c r="C181" s="18" t="s">
        <v>335</v>
      </c>
      <c r="D181" s="18"/>
      <c r="E181" s="17"/>
      <c r="F181" s="17"/>
      <c r="G181" s="17">
        <v>185000</v>
      </c>
      <c r="H181" s="17"/>
      <c r="I181" s="17"/>
      <c r="J181" s="17"/>
      <c r="L181" s="11"/>
      <c r="M181" s="11"/>
      <c r="N181" s="11"/>
      <c r="O181" s="11"/>
    </row>
    <row r="182" spans="2:15" ht="14.1" customHeight="1">
      <c r="B182" s="18" t="s">
        <v>322</v>
      </c>
      <c r="C182" s="18" t="s">
        <v>338</v>
      </c>
      <c r="D182" s="18"/>
      <c r="E182" s="17"/>
      <c r="F182" s="17"/>
      <c r="G182" s="17">
        <v>1000000</v>
      </c>
      <c r="H182" s="17"/>
      <c r="I182" s="17"/>
      <c r="J182" s="17"/>
      <c r="L182" s="11"/>
      <c r="M182" s="11"/>
      <c r="N182" s="11"/>
      <c r="O182" s="11"/>
    </row>
    <row r="183" spans="2:15" ht="14.1" customHeight="1">
      <c r="B183" s="18" t="s">
        <v>247</v>
      </c>
      <c r="C183" s="19" t="s">
        <v>248</v>
      </c>
      <c r="D183" s="18"/>
      <c r="E183" s="17"/>
      <c r="F183" s="17"/>
      <c r="G183" s="17"/>
      <c r="H183" s="17"/>
      <c r="I183" s="17">
        <f>+H184</f>
        <v>2000000</v>
      </c>
      <c r="J183" s="17"/>
      <c r="L183" s="11"/>
      <c r="M183" s="11"/>
      <c r="N183" s="11"/>
      <c r="O183" s="11"/>
    </row>
    <row r="184" spans="2:15" ht="14.1" customHeight="1">
      <c r="B184" s="1" t="s">
        <v>249</v>
      </c>
      <c r="C184" s="1" t="s">
        <v>250</v>
      </c>
      <c r="D184" s="10"/>
      <c r="E184" s="2"/>
      <c r="F184" s="2"/>
      <c r="G184" s="2"/>
      <c r="H184" s="3">
        <v>2000000</v>
      </c>
      <c r="I184" s="2"/>
      <c r="J184" s="2"/>
      <c r="L184" s="11"/>
      <c r="M184" s="11"/>
      <c r="N184" s="11"/>
      <c r="O184" s="11"/>
    </row>
    <row r="185" spans="2:15" ht="14.1" customHeight="1">
      <c r="B185" s="23" t="s">
        <v>251</v>
      </c>
      <c r="C185" s="23"/>
      <c r="D185" s="23"/>
      <c r="E185" s="23"/>
      <c r="F185" s="23"/>
      <c r="G185" s="23"/>
      <c r="H185" s="6">
        <f>SUM(H2:H184)</f>
        <v>955949500</v>
      </c>
      <c r="I185" s="6">
        <f>SUM(I3:I184)</f>
        <v>955949500</v>
      </c>
      <c r="J185" s="6">
        <f>+J2+J91+J125+J162</f>
        <v>955949500</v>
      </c>
      <c r="L185" s="11"/>
      <c r="M185" s="11"/>
      <c r="N185" s="11"/>
      <c r="O185" s="11"/>
    </row>
    <row r="187" spans="2:15">
      <c r="I187" s="16"/>
    </row>
    <row r="188" spans="2:15">
      <c r="J188" s="12"/>
    </row>
    <row r="189" spans="2:15">
      <c r="J189" s="13"/>
    </row>
  </sheetData>
  <mergeCells count="2">
    <mergeCell ref="D156:E156"/>
    <mergeCell ref="B185:G185"/>
  </mergeCells>
  <pageMargins left="0" right="0" top="0.70866141732283472" bottom="0.59055118110236227" header="0.31496062992125984" footer="0.31496062992125984"/>
  <pageSetup paperSize="5" scale="60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page 1</vt:lpstr>
      <vt:lpstr>'page 1'!Área_de_impresión</vt:lpstr>
      <vt:lpstr>'page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FINANZAS-2</dc:creator>
  <cp:lastModifiedBy>CONCEJO-1</cp:lastModifiedBy>
  <cp:lastPrinted>2018-10-29T11:50:33Z</cp:lastPrinted>
  <dcterms:created xsi:type="dcterms:W3CDTF">2016-11-24T12:49:23Z</dcterms:created>
  <dcterms:modified xsi:type="dcterms:W3CDTF">2018-11-05T13:12:12Z</dcterms:modified>
</cp:coreProperties>
</file>